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164" fontId="34" fillId="0" borderId="0" applyAlignment="1" pivotButton="0" quotePrefix="0" xfId="1">
      <alignment horizontal="left" vertical="center" wrapText="1"/>
    </xf>
    <xf numFmtId="0" fontId="42" fillId="0" borderId="0" pivotButton="0" quotePrefix="0" xfId="0"/>
    <xf numFmtId="164" fontId="44"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Weser-Elbe Sparkasse</t>
        </is>
      </c>
      <c r="H2" s="4" t="n"/>
      <c r="I2" s="4" t="n"/>
    </row>
    <row r="3" ht="15" customHeight="1">
      <c r="G3" s="5" t="inlineStr">
        <is>
          <t>Bürgermeister-Smidt-Str. 24-30</t>
        </is>
      </c>
      <c r="H3" s="6" t="n"/>
      <c r="I3" s="6" t="n"/>
    </row>
    <row r="4" ht="15" customHeight="1">
      <c r="G4" s="5" t="inlineStr">
        <is>
          <t>27568 Bremerhaven</t>
        </is>
      </c>
      <c r="H4" s="6" t="n"/>
      <c r="I4" s="6" t="n"/>
      <c r="J4" s="7" t="n"/>
    </row>
    <row r="5" ht="15" customHeight="1">
      <c r="G5" s="5" t="inlineStr">
        <is>
          <t>Telefon: +49 471 4800-0</t>
        </is>
      </c>
      <c r="H5" s="6" t="n"/>
      <c r="I5" s="6" t="n"/>
      <c r="J5" s="7" t="n"/>
    </row>
    <row r="6" ht="15" customHeight="1">
      <c r="G6" s="5" t="inlineStr">
        <is>
          <t>E-Mail: info@wespa.de</t>
        </is>
      </c>
      <c r="H6" s="6" t="n"/>
      <c r="I6" s="6" t="n"/>
      <c r="J6" s="7" t="n"/>
    </row>
    <row r="7" ht="15" customHeight="1">
      <c r="G7" s="5" t="inlineStr">
        <is>
          <t>Internet: https://www.wespa.de</t>
        </is>
      </c>
      <c r="H7" s="6" t="n"/>
      <c r="I7" s="6" t="n"/>
    </row>
    <row r="8" ht="14.1" customFormat="1" customHeight="1" s="8">
      <c r="A8" s="9" t="n"/>
      <c r="G8" s="5" t="inlineStr">
        <is>
          <t>Internet: www.s-pfandbrief.de</t>
        </is>
      </c>
      <c r="H8" s="6" t="n"/>
      <c r="I8" s="6" t="n"/>
    </row>
    <row r="9" ht="15" customHeight="1">
      <c r="A9" s="9" t="n"/>
      <c r="B9" s="10" t="n"/>
      <c r="C9" s="11" t="n"/>
      <c r="D9" s="420" t="n"/>
      <c r="E9" s="420" t="n"/>
      <c r="F9" s="420" t="n"/>
      <c r="G9" s="420" t="n"/>
      <c r="H9" s="420" t="n"/>
      <c r="I9" s="42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13">
        <f>"Umlaufende Pfandbriefe und dafür verwendete Deckungswerte"</f>
        <v/>
      </c>
    </row>
    <row r="17" ht="15" customHeight="1">
      <c r="A17" s="9" t="n"/>
      <c r="B17" s="413">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8"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155.5</v>
      </c>
      <c r="E21" s="342" t="n">
        <v>148.2</v>
      </c>
      <c r="F21" s="341" t="n">
        <v>154.163</v>
      </c>
      <c r="G21" s="342" t="n">
        <v>140.813</v>
      </c>
      <c r="H21" s="341" t="n">
        <v>136.777</v>
      </c>
      <c r="I21" s="342" t="n">
        <v>127.136</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292.063</v>
      </c>
      <c r="E23" s="345" t="n">
        <v>276.105</v>
      </c>
      <c r="F23" s="344" t="n">
        <v>281.374</v>
      </c>
      <c r="G23" s="345" t="n">
        <v>258.5</v>
      </c>
      <c r="H23" s="344" t="n">
        <v>246.691</v>
      </c>
      <c r="I23" s="345" t="n">
        <v>227.53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1" t="inlineStr">
        <is>
          <t>Überdeckung in % vom Pfandbrief-Umlauf</t>
        </is>
      </c>
      <c r="C26" s="422"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6.303</v>
      </c>
      <c r="E27" s="352" t="n">
        <v>5.864</v>
      </c>
      <c r="F27" s="351" t="n">
        <v>3.083</v>
      </c>
      <c r="G27" s="352" t="n">
        <v>2.816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130.26</v>
      </c>
      <c r="E29" s="357" t="n">
        <v>122.041</v>
      </c>
      <c r="F29" s="356" t="n">
        <v>124.127</v>
      </c>
      <c r="G29" s="357" t="n">
        <v>114.871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8"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1" t="inlineStr">
        <is>
          <t>Überdeckung in % vom Pfandbrief-Umlauf</t>
        </is>
      </c>
      <c r="C42" s="422"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8"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1" t="inlineStr">
        <is>
          <t>Überdeckung in % vom Pfandbrief-Umlauf</t>
        </is>
      </c>
      <c r="C58" s="422"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8"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1" t="inlineStr">
        <is>
          <t>Überdeckung in % vom Pfandbrief-Umlauf</t>
        </is>
      </c>
      <c r="C74" s="422"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12" t="inlineStr">
        <is>
          <t xml:space="preserve">      Nominalwert:   Summe aus der nennwertigen sichernden Überdeckung gemäß § 4 Abs. 2 PfandBG und des Nennwerts der barwertigen sichernden Überdeckung 
                               gemäß § 4 Abs. 1 PfandBG</t>
        </is>
      </c>
    </row>
    <row r="86" ht="36" customHeight="1">
      <c r="B86" s="412"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B86:I86"/>
    <mergeCell ref="B85:J85"/>
    <mergeCell ref="D67:E67"/>
    <mergeCell ref="F67:G67"/>
    <mergeCell ref="H67:I67"/>
    <mergeCell ref="B74:C74"/>
    <mergeCell ref="B58:C58"/>
    <mergeCell ref="D35:E35"/>
    <mergeCell ref="F35:G35"/>
    <mergeCell ref="H35:I35"/>
    <mergeCell ref="B42:C42"/>
    <mergeCell ref="D19:E19"/>
    <mergeCell ref="F19:G19"/>
    <mergeCell ref="H19:I19"/>
    <mergeCell ref="B26:C26"/>
    <mergeCell ref="D51:E51"/>
    <mergeCell ref="F51:G51"/>
    <mergeCell ref="H51:I51"/>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20" t="n"/>
      <c r="H2" s="13" t="n"/>
      <c r="I2" s="420" t="n"/>
      <c r="J2" s="420" t="n"/>
      <c r="K2" s="420" t="n"/>
    </row>
    <row r="3" ht="12.75" customHeight="1">
      <c r="H3" s="420" t="n"/>
      <c r="I3" s="420" t="n"/>
      <c r="J3" s="420" t="n"/>
      <c r="K3" s="420" t="n"/>
    </row>
    <row r="4" ht="12.75" customHeight="1">
      <c r="C4" s="377" t="inlineStr">
        <is>
          <t>Weitere Deckungswerte - Detaildarstellung für Öffentliche Pfandbriefe</t>
        </is>
      </c>
      <c r="D4" s="13" t="n"/>
      <c r="E4" s="13" t="n"/>
      <c r="F4" s="420" t="n"/>
      <c r="G4" s="420" t="n"/>
      <c r="H4" s="420" t="n"/>
      <c r="I4" s="420" t="n"/>
      <c r="J4" s="420" t="n"/>
      <c r="K4" s="420" t="n"/>
    </row>
    <row r="5" ht="15" customHeight="1">
      <c r="C5" s="377">
        <f>UebInstitutQuartal</f>
        <v/>
      </c>
      <c r="D5" s="420" t="n"/>
      <c r="E5" s="420" t="n"/>
      <c r="F5" s="420" t="n"/>
      <c r="G5" s="420" t="n"/>
      <c r="H5" s="420" t="n"/>
      <c r="I5" s="420" t="n"/>
      <c r="J5" s="420" t="n"/>
      <c r="K5" s="420" t="n"/>
    </row>
    <row r="6" ht="12.75" customHeight="1">
      <c r="C6" s="420" t="n"/>
      <c r="D6" s="420" t="n"/>
      <c r="E6" s="420" t="n"/>
      <c r="F6" s="420" t="n"/>
      <c r="G6" s="420" t="n"/>
      <c r="H6" s="420" t="n"/>
      <c r="I6" s="420" t="n"/>
      <c r="J6" s="420" t="n"/>
      <c r="K6" s="42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20" t="n"/>
      <c r="G2" s="420" t="n"/>
      <c r="H2" s="420" t="n"/>
      <c r="I2" s="420" t="n"/>
      <c r="J2" s="420" t="n"/>
    </row>
    <row r="3" ht="12.75" customHeight="1">
      <c r="H3" s="420" t="n"/>
      <c r="I3" s="420" t="n"/>
      <c r="J3" s="420" t="n"/>
    </row>
    <row r="4" ht="12.75" customHeight="1">
      <c r="C4" s="377" t="inlineStr">
        <is>
          <t>Weitere Deckungswerte - Detaildarstellung für Schiffspfandbriefe</t>
        </is>
      </c>
      <c r="D4" s="13" t="n"/>
      <c r="E4" s="13" t="n"/>
      <c r="F4" s="420" t="n"/>
      <c r="G4" s="420" t="n"/>
      <c r="H4" s="420" t="n"/>
      <c r="I4" s="420" t="n"/>
      <c r="J4" s="420" t="n"/>
    </row>
    <row r="5" ht="15" customHeight="1">
      <c r="C5" s="377">
        <f>UebInstitutQuartal</f>
        <v/>
      </c>
      <c r="D5" s="420" t="n"/>
      <c r="E5" s="420" t="n"/>
      <c r="F5" s="420" t="n"/>
      <c r="G5" s="420" t="n"/>
      <c r="H5" s="420" t="n"/>
      <c r="I5" s="420" t="n"/>
      <c r="J5" s="420" t="n"/>
    </row>
    <row r="6" ht="12.75" customHeight="1">
      <c r="C6" s="420" t="n"/>
      <c r="D6" s="420" t="n"/>
      <c r="E6" s="420" t="n"/>
      <c r="F6" s="420" t="n"/>
      <c r="G6" s="420" t="n"/>
      <c r="H6" s="420" t="n"/>
      <c r="I6" s="420" t="n"/>
      <c r="J6" s="42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20" t="n"/>
      <c r="G2" s="420" t="n"/>
      <c r="H2" s="420" t="n"/>
      <c r="I2" s="420" t="n"/>
      <c r="J2" s="420" t="n"/>
    </row>
    <row r="3" ht="12.75" customHeight="1">
      <c r="H3" s="420" t="n"/>
      <c r="I3" s="420" t="n"/>
      <c r="J3" s="420" t="n"/>
    </row>
    <row r="4" ht="12.75" customHeight="1">
      <c r="C4" s="377" t="inlineStr">
        <is>
          <t>Weitere Deckungswerte - Detaildarstellung für Flugzeugpfandbriefe</t>
        </is>
      </c>
      <c r="D4" s="13" t="n"/>
      <c r="E4" s="13" t="n"/>
      <c r="F4" s="420" t="n"/>
      <c r="G4" s="420" t="n"/>
      <c r="H4" s="420" t="n"/>
      <c r="I4" s="420" t="n"/>
      <c r="J4" s="420" t="n"/>
    </row>
    <row r="5" ht="15" customHeight="1">
      <c r="C5" s="377">
        <f>UebInstitutQuartal</f>
        <v/>
      </c>
      <c r="D5" s="420" t="n"/>
      <c r="E5" s="420" t="n"/>
      <c r="F5" s="420" t="n"/>
      <c r="G5" s="420" t="n"/>
      <c r="H5" s="420" t="n"/>
      <c r="I5" s="420" t="n"/>
      <c r="J5" s="420" t="n"/>
    </row>
    <row r="6" ht="12.75" customHeight="1">
      <c r="C6" s="420" t="n"/>
      <c r="D6" s="420" t="n"/>
      <c r="E6" s="420" t="n"/>
      <c r="F6" s="420" t="n"/>
      <c r="G6" s="420" t="n"/>
      <c r="H6" s="420" t="n"/>
      <c r="I6" s="420" t="n"/>
      <c r="J6" s="42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13" t="inlineStr">
        <is>
          <t>Kennzahlen zu umlaufenden Pfandbriefen und dafür verwendeten Deckungswerten</t>
        </is>
      </c>
    </row>
    <row r="5">
      <c r="B5" s="413">
        <f>UebInstitutQuartal</f>
        <v/>
      </c>
    </row>
    <row r="6">
      <c r="B6" s="16" t="n"/>
    </row>
    <row r="7">
      <c r="B7" s="428" t="inlineStr">
        <is>
          <t>Hypothekenpfandbriefe</t>
        </is>
      </c>
      <c r="C7" s="372" t="n"/>
      <c r="D7" s="372" t="n"/>
      <c r="E7" s="372" t="n"/>
    </row>
    <row r="8" ht="13.5" customHeight="1" thickBot="1">
      <c r="B8" s="151" t="n"/>
      <c r="C8" s="152" t="n"/>
      <c r="D8" s="430">
        <f>AktQuartKurz&amp;" "&amp;AktJahr</f>
        <v/>
      </c>
      <c r="E8" s="432">
        <f>AktQuartKurz&amp;" "&amp;(AktJahr-1)</f>
        <v/>
      </c>
    </row>
    <row r="9">
      <c r="B9" s="398" t="inlineStr">
        <is>
          <t>Umlaufende Pfandbriefe</t>
        </is>
      </c>
      <c r="C9" s="196" t="inlineStr">
        <is>
          <t>(Mio. €)</t>
        </is>
      </c>
      <c r="D9" s="211" t="n">
        <v>155.5</v>
      </c>
      <c r="E9" s="212" t="n">
        <v>148.2</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292.063</v>
      </c>
      <c r="E12" s="198" t="n">
        <v>276.105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99.90000000000001</v>
      </c>
      <c r="E18" s="201" t="n">
        <v>99.92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7.569</v>
      </c>
      <c r="E30" s="201" t="n">
        <v>7.128</v>
      </c>
    </row>
    <row r="31" ht="21" customHeight="1">
      <c r="B31" s="163" t="inlineStr">
        <is>
          <t xml:space="preserve">durchschnittlicher gewichteter Beleihungsauslauf
§ 28 Abs. 2 Nr. 3  </t>
        </is>
      </c>
      <c r="C31" s="162" t="inlineStr">
        <is>
          <t>%</t>
        </is>
      </c>
      <c r="D31" s="161" t="n">
        <v>56.35</v>
      </c>
      <c r="E31" s="201" t="n">
        <v>56.39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8.302</v>
      </c>
    </row>
    <row r="36">
      <c r="A36" s="207" t="n"/>
      <c r="B36" s="229" t="inlineStr">
        <is>
          <t>Tag, an dem sich die größte negative Summe ergibt</t>
        </is>
      </c>
      <c r="C36" s="160" t="inlineStr">
        <is>
          <t>Tag (1-180)</t>
        </is>
      </c>
      <c r="D36" s="335" t="n">
        <v>0</v>
      </c>
      <c r="E36" s="336" t="n">
        <v>88</v>
      </c>
    </row>
    <row r="37" ht="21.75" customHeight="1" thickBot="1">
      <c r="A37" s="207" t="n">
        <v>1</v>
      </c>
      <c r="B37" s="164" t="inlineStr">
        <is>
          <t>Gesamtbetrag der Deckungswerte, welche die Anforderungen von § 4 Abs. 1a S. 3 PfandBG erfüllen (Liquiditätsdeckung)</t>
        </is>
      </c>
      <c r="C37" s="234" t="inlineStr">
        <is>
          <t>(Mio. €)</t>
        </is>
      </c>
      <c r="D37" s="203" t="n">
        <v>11.417</v>
      </c>
      <c r="E37" s="204" t="n">
        <v>26.874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13" t="inlineStr">
        <is>
          <t>Kennzahlen zu umlaufenden Pfandbriefen und dafür verwendeten Deckungswerten</t>
        </is>
      </c>
    </row>
    <row r="5">
      <c r="B5" s="413">
        <f>UebInstitutQuartal</f>
        <v/>
      </c>
    </row>
    <row r="6">
      <c r="B6" s="16" t="n"/>
    </row>
    <row r="7">
      <c r="A7" s="207" t="n">
        <v>1</v>
      </c>
      <c r="B7" s="428" t="inlineStr">
        <is>
          <t>Öffentliche Pfandbriefe</t>
        </is>
      </c>
      <c r="C7" s="372" t="n"/>
      <c r="D7" s="372" t="n"/>
      <c r="E7" s="372" t="n"/>
    </row>
    <row r="8" ht="13.5" customHeight="1" thickBot="1">
      <c r="A8" s="207" t="n">
        <v>1</v>
      </c>
      <c r="B8" s="151" t="n"/>
      <c r="C8" s="152" t="n"/>
      <c r="D8" s="430">
        <f>AktQuartKurz&amp;" "&amp;AktJahr</f>
        <v/>
      </c>
      <c r="E8" s="432">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13" t="inlineStr">
        <is>
          <t>Kennzahlen zu umlaufenden Pfandbriefen und dafür verwendeten Deckungswerten</t>
        </is>
      </c>
    </row>
    <row r="5">
      <c r="B5" s="413">
        <f>UebInstitutQuartal</f>
        <v/>
      </c>
    </row>
    <row r="6">
      <c r="B6" s="16" t="n"/>
    </row>
    <row r="7">
      <c r="A7" s="207" t="n">
        <v>2</v>
      </c>
      <c r="B7" s="428" t="inlineStr">
        <is>
          <t>Schiffspfandbriefe</t>
        </is>
      </c>
      <c r="C7" s="372" t="n"/>
      <c r="D7" s="372" t="n"/>
      <c r="E7" s="372" t="n"/>
    </row>
    <row r="8" ht="13.5" customHeight="1" thickBot="1">
      <c r="A8" s="207" t="n">
        <v>2</v>
      </c>
      <c r="B8" s="151" t="n"/>
      <c r="C8" s="152" t="n"/>
      <c r="D8" s="430">
        <f>AktQuartKurz&amp;" "&amp;AktJahr</f>
        <v/>
      </c>
      <c r="E8" s="432">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13" t="inlineStr">
        <is>
          <t>Kennzahlen zu umlaufenden Pfandbriefen und dafür verwendeten Deckungswerten</t>
        </is>
      </c>
    </row>
    <row r="5">
      <c r="B5" s="413">
        <f>UebInstitutQuartal</f>
        <v/>
      </c>
    </row>
    <row r="6">
      <c r="B6" s="16" t="n"/>
    </row>
    <row r="7">
      <c r="A7" s="207" t="n">
        <v>3</v>
      </c>
      <c r="B7" s="428" t="inlineStr">
        <is>
          <t>Flugzeugpfandbriefe</t>
        </is>
      </c>
      <c r="C7" s="372" t="n"/>
      <c r="D7" s="372" t="n"/>
      <c r="E7" s="372" t="n"/>
    </row>
    <row r="8" ht="13.5" customHeight="1" thickBot="1">
      <c r="A8" s="207" t="n">
        <v>3</v>
      </c>
      <c r="B8" s="151" t="n"/>
      <c r="C8" s="152" t="n"/>
      <c r="D8" s="430">
        <f>AktQuartKurz&amp;" "&amp;AktJahr</f>
        <v/>
      </c>
      <c r="E8" s="432">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28"/>
  <sheetViews>
    <sheetView showGridLines="0" showRowColHeaders="0" workbookViewId="0">
      <selection activeCell="E10" sqref="E10"/>
    </sheetView>
  </sheetViews>
  <sheetFormatPr baseColWidth="8" defaultColWidth="9.140625" defaultRowHeight="12.75"/>
  <cols>
    <col width="0.85546875" customWidth="1" style="420" min="1" max="1"/>
    <col width="8.140625" customWidth="1" style="420" min="2" max="2"/>
    <col hidden="1" width="11.5703125" customWidth="1" style="420" min="3" max="3"/>
    <col width="60.7109375" customWidth="1" style="420" min="4" max="5"/>
    <col width="15.7109375" customWidth="1" style="420" min="6" max="7"/>
    <col width="18.85546875" customWidth="1" style="420" min="8" max="8"/>
    <col width="11.42578125" customWidth="1" style="42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13" t="inlineStr">
        <is>
          <t>Liste internationaler Wertpapierkennnummern der Internationalen Organisation für Normung (ISIN) nach Pfandbriefgattung</t>
        </is>
      </c>
    </row>
    <row r="5" ht="12.75" customHeight="1">
      <c r="B5" s="413">
        <f>UebInstitutQuartal</f>
        <v/>
      </c>
      <c r="E5" s="371" t="n"/>
      <c r="F5" s="371" t="n"/>
      <c r="G5" s="371" t="n"/>
    </row>
    <row r="6" ht="12.75" customHeight="1"/>
    <row r="8">
      <c r="B8" s="428" t="inlineStr">
        <is>
          <t>Hypothekenpfandbriefe</t>
        </is>
      </c>
      <c r="C8" s="372" t="n"/>
      <c r="D8" s="372" t="n"/>
      <c r="E8" s="372" t="n"/>
    </row>
    <row r="9" ht="13.5" customHeight="1" thickBot="1">
      <c r="B9" s="151" t="n"/>
      <c r="C9" s="152" t="n"/>
      <c r="D9" s="430">
        <f>AktQuartKurz&amp;" "&amp;AktJahr</f>
        <v/>
      </c>
      <c r="E9" s="432">
        <f>AktQuartKurz&amp;" "&amp;(AktJahr-1)</f>
        <v/>
      </c>
    </row>
    <row r="10" ht="13.5" customHeight="1" thickBot="1">
      <c r="B10" s="218" t="inlineStr">
        <is>
          <t>ISIN</t>
        </is>
      </c>
      <c r="C10" s="195" t="inlineStr">
        <is>
          <t>(Mio. €)</t>
        </is>
      </c>
      <c r="D10" s="364" t="n">
        <v>0</v>
      </c>
      <c r="E10" s="365" t="n">
        <v>0</v>
      </c>
    </row>
    <row r="13">
      <c r="B13" s="428" t="inlineStr">
        <is>
          <t>Öffentliche Pfandbriefe</t>
        </is>
      </c>
      <c r="C13" s="21" t="n"/>
      <c r="D13" s="372" t="n"/>
      <c r="E13" s="372" t="n"/>
    </row>
    <row r="14" ht="13.5" customHeight="1" thickBot="1">
      <c r="B14" s="151" t="n"/>
      <c r="C14" s="152" t="n"/>
      <c r="D14" s="430">
        <f>AktQuartKurz&amp;" "&amp;AktJahr</f>
        <v/>
      </c>
      <c r="E14" s="432">
        <f>AktQuartKurz&amp;" "&amp;(AktJahr-1)</f>
        <v/>
      </c>
    </row>
    <row r="15" ht="13.5" customHeight="1" thickBot="1">
      <c r="B15" s="218" t="inlineStr">
        <is>
          <t>ISIN</t>
        </is>
      </c>
      <c r="C15" s="195" t="inlineStr">
        <is>
          <t>(Mio. €)</t>
        </is>
      </c>
      <c r="D15" s="364" t="n">
        <v>0</v>
      </c>
      <c r="E15" s="365" t="n">
        <v>0</v>
      </c>
    </row>
    <row r="18">
      <c r="B18" s="428" t="inlineStr">
        <is>
          <t>Schiffspfandbriefe</t>
        </is>
      </c>
      <c r="C18" s="372" t="n"/>
      <c r="D18" s="372" t="n"/>
      <c r="E18" s="372" t="n"/>
    </row>
    <row r="19" ht="13.5" customHeight="1" thickBot="1">
      <c r="B19" s="151" t="n"/>
      <c r="C19" s="152" t="n"/>
      <c r="D19" s="430">
        <f>AktQuartKurz&amp;" "&amp;AktJahr</f>
        <v/>
      </c>
      <c r="E19" s="432">
        <f>AktQuartKurz&amp;" "&amp;(AktJahr-1)</f>
        <v/>
      </c>
    </row>
    <row r="20" ht="13.5" customHeight="1" thickBot="1">
      <c r="B20" s="218" t="inlineStr">
        <is>
          <t>ISIN</t>
        </is>
      </c>
      <c r="C20" s="195" t="inlineStr">
        <is>
          <t>(Mio. €)</t>
        </is>
      </c>
      <c r="D20" s="364" t="n">
        <v>0</v>
      </c>
      <c r="E20" s="365" t="n">
        <v>0</v>
      </c>
    </row>
    <row r="23">
      <c r="B23" s="428" t="inlineStr">
        <is>
          <t>Flugzeugpfandbriefe</t>
        </is>
      </c>
      <c r="C23" s="21" t="n"/>
      <c r="D23" s="372" t="n"/>
      <c r="E23" s="372" t="n"/>
    </row>
    <row r="24" ht="13.5" customHeight="1" thickBot="1">
      <c r="B24" s="151" t="n"/>
      <c r="C24" s="152" t="n"/>
      <c r="D24" s="430">
        <f>AktQuartKurz&amp;" "&amp;AktJahr</f>
        <v/>
      </c>
      <c r="E24" s="432">
        <f>AktQuartKurz&amp;" "&amp;(AktJahr-1)</f>
        <v/>
      </c>
    </row>
    <row r="25" ht="13.5" customHeight="1" thickBot="1">
      <c r="B25" s="218" t="inlineStr">
        <is>
          <t>ISIN</t>
        </is>
      </c>
      <c r="C25" s="195" t="inlineStr">
        <is>
          <t>(Mio. €)</t>
        </is>
      </c>
      <c r="D25" s="364" t="n">
        <v>0</v>
      </c>
      <c r="E25" s="365" t="n">
        <v>0</v>
      </c>
    </row>
    <row r="28">
      <c r="B28"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26.04.2024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03</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WESP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Weser-Elbe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0" min="1" max="1"/>
    <col width="28.7109375" customWidth="1" style="420" min="2" max="2"/>
    <col hidden="1" width="11.5703125" customWidth="1" style="420" min="3" max="3"/>
    <col width="17.7109375" customWidth="1" style="420" min="4" max="7"/>
    <col width="6.7109375" customWidth="1" style="420" min="8" max="8"/>
    <col width="14.7109375" customWidth="1" style="420" min="9" max="10"/>
    <col width="11.42578125" customWidth="1" style="42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13" t="inlineStr">
        <is>
          <t>Laufzeitstruktur der umlaufenden Pfandbriefe und der dafür verwendeten Deckungsmassen</t>
        </is>
      </c>
    </row>
    <row r="5" ht="12.75" customHeight="1">
      <c r="B5" s="413">
        <f>UebInstitutQuartal</f>
        <v/>
      </c>
      <c r="E5" s="414" t="n"/>
      <c r="F5" s="371" t="n"/>
      <c r="G5" s="371" t="n"/>
    </row>
    <row r="6" ht="12.75" customHeight="1"/>
    <row r="7" ht="24" customHeight="1">
      <c r="B7" s="31" t="n"/>
    </row>
    <row r="8" ht="25.5" customHeight="1">
      <c r="A8" s="17" t="n">
        <v>0</v>
      </c>
      <c r="B8" s="372" t="inlineStr">
        <is>
          <t>Hypothekenpfandbriefe</t>
        </is>
      </c>
      <c r="C8" s="32" t="n"/>
      <c r="D8" s="415">
        <f>AktQuartKurz&amp;" "&amp;AktJahr</f>
        <v/>
      </c>
      <c r="F8" s="417">
        <f>AktQuartKurz&amp;" "&amp;(AktJahr-1)</f>
        <v/>
      </c>
      <c r="I8" s="216">
        <f>AktQuartKurz&amp;" "&amp;AktJahr&amp;CHAR(10)&amp;
"FäV (12 Monate)*"</f>
        <v/>
      </c>
      <c r="J8" s="216">
        <f>AktQuartKurz&amp;" "&amp;(AktJahr-1)&amp;CHAR(10)&amp;
"FäV (12 Monate)*"</f>
        <v/>
      </c>
    </row>
    <row r="9" ht="12.75" customHeight="1">
      <c r="A9" s="17" t="n">
        <v>0</v>
      </c>
      <c r="B9" s="41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1" t="inlineStr">
        <is>
          <t>Restlaufzeit:</t>
        </is>
      </c>
      <c r="C10" s="422" t="n"/>
      <c r="D10" s="36">
        <f>Einheit_Waehrung</f>
        <v/>
      </c>
      <c r="E10" s="37">
        <f>D10</f>
        <v/>
      </c>
      <c r="F10" s="36">
        <f>D10</f>
        <v/>
      </c>
      <c r="G10" s="37">
        <f>D10</f>
        <v/>
      </c>
      <c r="I10" s="36">
        <f>D10</f>
        <v/>
      </c>
      <c r="J10" s="37">
        <f>I10</f>
        <v/>
      </c>
    </row>
    <row r="11" ht="12.75" customHeight="1">
      <c r="A11" s="17" t="n">
        <v>0</v>
      </c>
      <c r="B11" s="423" t="inlineStr">
        <is>
          <t>&lt;= 0,5 Jahre</t>
        </is>
      </c>
      <c r="C11" s="424" t="n"/>
      <c r="D11" s="39" t="n">
        <v>1.5</v>
      </c>
      <c r="E11" s="40" t="n">
        <v>9.673999999999999</v>
      </c>
      <c r="F11" s="39" t="n">
        <v>11.7</v>
      </c>
      <c r="G11" s="40" t="n">
        <v>2.331</v>
      </c>
      <c r="I11" s="39" t="n">
        <v>0</v>
      </c>
      <c r="J11" s="40" t="n">
        <v>0</v>
      </c>
    </row>
    <row r="12" ht="12.75" customHeight="1">
      <c r="A12" s="17" t="n">
        <v>0</v>
      </c>
      <c r="B12" s="423" t="inlineStr">
        <is>
          <t>&gt; 0,5 Jahre und &lt;= 1 Jahr</t>
        </is>
      </c>
      <c r="C12" s="424" t="n"/>
      <c r="D12" s="39" t="n">
        <v>10</v>
      </c>
      <c r="E12" s="40" t="n">
        <v>5.257</v>
      </c>
      <c r="F12" s="39" t="n">
        <v>11</v>
      </c>
      <c r="G12" s="40" t="n">
        <v>10.948</v>
      </c>
      <c r="I12" s="39" t="n">
        <v>0</v>
      </c>
      <c r="J12" s="40" t="n">
        <v>0</v>
      </c>
    </row>
    <row r="13" ht="12.75" customHeight="1">
      <c r="A13" s="17" t="n"/>
      <c r="B13" s="423" t="inlineStr">
        <is>
          <t>&gt; 1 Jahr und &lt;= 1,5 Jahre</t>
        </is>
      </c>
      <c r="C13" s="424" t="n"/>
      <c r="D13" s="39" t="n">
        <v>2.5</v>
      </c>
      <c r="E13" s="40" t="n">
        <v>13.437</v>
      </c>
      <c r="F13" s="39" t="n">
        <v>1.5</v>
      </c>
      <c r="G13" s="40" t="n">
        <v>20.382</v>
      </c>
      <c r="I13" s="39" t="n">
        <v>1.5</v>
      </c>
      <c r="J13" s="40" t="n">
        <v>11.7</v>
      </c>
    </row>
    <row r="14" ht="12.75" customHeight="1">
      <c r="A14" s="17" t="n">
        <v>0</v>
      </c>
      <c r="B14" s="423" t="inlineStr">
        <is>
          <t>&gt; 1,5 Jahre und &lt;= 2 Jahre</t>
        </is>
      </c>
      <c r="C14" s="423" t="n"/>
      <c r="D14" s="41" t="n">
        <v>20</v>
      </c>
      <c r="E14" s="206" t="n">
        <v>6.97</v>
      </c>
      <c r="F14" s="41" t="n">
        <v>10</v>
      </c>
      <c r="G14" s="206" t="n">
        <v>5.81</v>
      </c>
      <c r="I14" s="39" t="n">
        <v>10</v>
      </c>
      <c r="J14" s="40" t="n">
        <v>11</v>
      </c>
    </row>
    <row r="15" ht="12.75" customHeight="1">
      <c r="A15" s="17" t="n">
        <v>0</v>
      </c>
      <c r="B15" s="423" t="inlineStr">
        <is>
          <t>&gt; 2 Jahre und &lt;= 3 Jahre</t>
        </is>
      </c>
      <c r="C15" s="423" t="n"/>
      <c r="D15" s="41" t="n">
        <v>21.5</v>
      </c>
      <c r="E15" s="206" t="n">
        <v>10.807</v>
      </c>
      <c r="F15" s="41" t="n">
        <v>22.5</v>
      </c>
      <c r="G15" s="206" t="n">
        <v>22.523</v>
      </c>
      <c r="I15" s="39" t="n">
        <v>22.5</v>
      </c>
      <c r="J15" s="40" t="n">
        <v>11.5</v>
      </c>
    </row>
    <row r="16" ht="12.75" customHeight="1">
      <c r="A16" s="17" t="n">
        <v>0</v>
      </c>
      <c r="B16" s="423" t="inlineStr">
        <is>
          <t>&gt; 3 Jahre und &lt;= 4 Jahre</t>
        </is>
      </c>
      <c r="C16" s="423" t="n"/>
      <c r="D16" s="41" t="n">
        <v>15</v>
      </c>
      <c r="E16" s="206" t="n">
        <v>12.538</v>
      </c>
      <c r="F16" s="41" t="n">
        <v>26.5</v>
      </c>
      <c r="G16" s="206" t="n">
        <v>10.202</v>
      </c>
      <c r="I16" s="39" t="n">
        <v>21.5</v>
      </c>
      <c r="J16" s="40" t="n">
        <v>22.5</v>
      </c>
    </row>
    <row r="17" ht="12.75" customHeight="1">
      <c r="A17" s="17" t="n">
        <v>0</v>
      </c>
      <c r="B17" s="423" t="inlineStr">
        <is>
          <t>&gt; 4 Jahre und &lt;= 5 Jahre</t>
        </is>
      </c>
      <c r="C17" s="423" t="n"/>
      <c r="D17" s="41" t="n">
        <v>10</v>
      </c>
      <c r="E17" s="206" t="n">
        <v>26.502</v>
      </c>
      <c r="F17" s="41" t="n">
        <v>10</v>
      </c>
      <c r="G17" s="206" t="n">
        <v>16.006</v>
      </c>
      <c r="I17" s="39" t="n">
        <v>15</v>
      </c>
      <c r="J17" s="40" t="n">
        <v>26.5</v>
      </c>
    </row>
    <row r="18" ht="12.75" customHeight="1">
      <c r="A18" s="17" t="n">
        <v>0</v>
      </c>
      <c r="B18" s="423" t="inlineStr">
        <is>
          <t>&gt; 5 Jahre und &lt;= 10 Jahre</t>
        </is>
      </c>
      <c r="C18" s="424" t="n"/>
      <c r="D18" s="39" t="n">
        <v>65</v>
      </c>
      <c r="E18" s="40" t="n">
        <v>143.241</v>
      </c>
      <c r="F18" s="39" t="n">
        <v>45</v>
      </c>
      <c r="G18" s="40" t="n">
        <v>124.746</v>
      </c>
      <c r="I18" s="39" t="n">
        <v>45</v>
      </c>
      <c r="J18" s="40" t="n">
        <v>35</v>
      </c>
    </row>
    <row r="19" ht="12.75" customHeight="1">
      <c r="A19" s="17" t="n">
        <v>0</v>
      </c>
      <c r="B19" s="423" t="inlineStr">
        <is>
          <t>&gt; 10 Jahre</t>
        </is>
      </c>
      <c r="C19" s="424" t="n"/>
      <c r="D19" s="39" t="n">
        <v>10</v>
      </c>
      <c r="E19" s="40" t="n">
        <v>63.637</v>
      </c>
      <c r="F19" s="39" t="n">
        <v>10</v>
      </c>
      <c r="G19" s="40" t="n">
        <v>63.157</v>
      </c>
      <c r="I19" s="39" t="n">
        <v>40</v>
      </c>
      <c r="J19" s="40" t="n">
        <v>30</v>
      </c>
    </row>
    <row r="20" ht="20.1" customHeight="1"/>
    <row r="21" ht="25.5" customHeight="1">
      <c r="A21" s="17" t="n">
        <v>1</v>
      </c>
      <c r="B21" s="372" t="inlineStr">
        <is>
          <t>Öffentliche Pfandbriefe</t>
        </is>
      </c>
      <c r="C21" s="32" t="n"/>
      <c r="D21" s="425">
        <f>AktQuartKurz&amp;" "&amp;AktJahr</f>
        <v/>
      </c>
      <c r="E21" s="488" t="n"/>
      <c r="F21" s="415">
        <f>AktQuartKurz&amp;" "&amp;(AktJahr-1)</f>
        <v/>
      </c>
      <c r="I21" s="217">
        <f>AktQuartKurz&amp;" "&amp;AktJahr&amp;CHAR(10)&amp;
"FäV (12 Monate)*"</f>
        <v/>
      </c>
      <c r="J21" s="217">
        <f>AktQuartKurz&amp;" "&amp;(AktJahr-1)&amp;CHAR(10)&amp;
"FäV (12 Monate)*"</f>
        <v/>
      </c>
    </row>
    <row r="22" ht="12.75" customHeight="1">
      <c r="A22" s="17" t="n">
        <v>1</v>
      </c>
      <c r="B22" s="41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1" t="inlineStr">
        <is>
          <t>Restlaufzeit:</t>
        </is>
      </c>
      <c r="C23" s="422" t="n"/>
      <c r="D23" s="36">
        <f>Einheit_Waehrung</f>
        <v/>
      </c>
      <c r="E23" s="37">
        <f>D23</f>
        <v/>
      </c>
      <c r="F23" s="36">
        <f>D23</f>
        <v/>
      </c>
      <c r="G23" s="37">
        <f>D23</f>
        <v/>
      </c>
      <c r="I23" s="36">
        <f>D23</f>
        <v/>
      </c>
      <c r="J23" s="37">
        <f>I23</f>
        <v/>
      </c>
    </row>
    <row r="24" ht="12.75" customHeight="1">
      <c r="A24" s="17" t="n">
        <v>1</v>
      </c>
      <c r="B24" s="423" t="inlineStr">
        <is>
          <t>&lt;= 0,5 Jahre</t>
        </is>
      </c>
      <c r="C24" s="424" t="n"/>
      <c r="D24" s="39" t="n">
        <v>0</v>
      </c>
      <c r="E24" s="40" t="n">
        <v>0</v>
      </c>
      <c r="F24" s="39" t="n">
        <v>0</v>
      </c>
      <c r="G24" s="40" t="n">
        <v>0</v>
      </c>
      <c r="I24" s="39" t="n">
        <v>0</v>
      </c>
      <c r="J24" s="40" t="n">
        <v>0</v>
      </c>
    </row>
    <row r="25" ht="12.75" customHeight="1">
      <c r="A25" s="17" t="n"/>
      <c r="B25" s="423" t="inlineStr">
        <is>
          <t>&gt; 0,5 Jahre und &lt;= 1 Jahr</t>
        </is>
      </c>
      <c r="C25" s="424" t="n"/>
      <c r="D25" s="39" t="n">
        <v>0</v>
      </c>
      <c r="E25" s="40" t="n">
        <v>0</v>
      </c>
      <c r="F25" s="39" t="n">
        <v>0</v>
      </c>
      <c r="G25" s="40" t="n">
        <v>0</v>
      </c>
      <c r="I25" s="39" t="n">
        <v>0</v>
      </c>
      <c r="J25" s="40" t="n">
        <v>0</v>
      </c>
    </row>
    <row r="26" ht="12.75" customHeight="1">
      <c r="A26" s="17" t="n">
        <v>1</v>
      </c>
      <c r="B26" s="423" t="inlineStr">
        <is>
          <t>&gt; 1 Jahr und &lt;= 1,5 Jahre</t>
        </is>
      </c>
      <c r="C26" s="424" t="n"/>
      <c r="D26" s="39" t="n">
        <v>0</v>
      </c>
      <c r="E26" s="40" t="n">
        <v>0</v>
      </c>
      <c r="F26" s="39" t="n">
        <v>0</v>
      </c>
      <c r="G26" s="40" t="n">
        <v>0</v>
      </c>
      <c r="I26" s="39" t="n">
        <v>0</v>
      </c>
      <c r="J26" s="40" t="n">
        <v>0</v>
      </c>
    </row>
    <row r="27" ht="12.75" customHeight="1">
      <c r="A27" s="17" t="n">
        <v>1</v>
      </c>
      <c r="B27" s="423" t="inlineStr">
        <is>
          <t>&gt; 1,5 Jahre und &lt;= 2 Jahre</t>
        </is>
      </c>
      <c r="C27" s="423" t="n"/>
      <c r="D27" s="41" t="n">
        <v>0</v>
      </c>
      <c r="E27" s="206" t="n">
        <v>0</v>
      </c>
      <c r="F27" s="41" t="n">
        <v>0</v>
      </c>
      <c r="G27" s="206" t="n">
        <v>0</v>
      </c>
      <c r="I27" s="39" t="n">
        <v>0</v>
      </c>
      <c r="J27" s="40" t="n">
        <v>0</v>
      </c>
    </row>
    <row r="28" ht="12.75" customHeight="1">
      <c r="A28" s="17" t="n">
        <v>1</v>
      </c>
      <c r="B28" s="423" t="inlineStr">
        <is>
          <t>&gt; 2 Jahre und &lt;= 3 Jahre</t>
        </is>
      </c>
      <c r="C28" s="423" t="n"/>
      <c r="D28" s="41" t="n">
        <v>0</v>
      </c>
      <c r="E28" s="206" t="n">
        <v>0</v>
      </c>
      <c r="F28" s="41" t="n">
        <v>0</v>
      </c>
      <c r="G28" s="206" t="n">
        <v>0</v>
      </c>
      <c r="I28" s="39" t="n">
        <v>0</v>
      </c>
      <c r="J28" s="40" t="n">
        <v>0</v>
      </c>
    </row>
    <row r="29" ht="12.75" customHeight="1">
      <c r="A29" s="17" t="n">
        <v>1</v>
      </c>
      <c r="B29" s="423" t="inlineStr">
        <is>
          <t>&gt; 3 Jahre und &lt;= 4 Jahre</t>
        </is>
      </c>
      <c r="C29" s="423" t="n"/>
      <c r="D29" s="41" t="n">
        <v>0</v>
      </c>
      <c r="E29" s="206" t="n">
        <v>0</v>
      </c>
      <c r="F29" s="41" t="n">
        <v>0</v>
      </c>
      <c r="G29" s="206" t="n">
        <v>0</v>
      </c>
      <c r="I29" s="39" t="n">
        <v>0</v>
      </c>
      <c r="J29" s="40" t="n">
        <v>0</v>
      </c>
    </row>
    <row r="30" ht="12.75" customHeight="1">
      <c r="A30" s="17" t="n">
        <v>1</v>
      </c>
      <c r="B30" s="423" t="inlineStr">
        <is>
          <t>&gt; 4 Jahre und &lt;= 5 Jahre</t>
        </is>
      </c>
      <c r="C30" s="423" t="n"/>
      <c r="D30" s="41" t="n">
        <v>0</v>
      </c>
      <c r="E30" s="206" t="n">
        <v>0</v>
      </c>
      <c r="F30" s="41" t="n">
        <v>0</v>
      </c>
      <c r="G30" s="206" t="n">
        <v>0</v>
      </c>
      <c r="I30" s="39" t="n">
        <v>0</v>
      </c>
      <c r="J30" s="40" t="n">
        <v>0</v>
      </c>
    </row>
    <row r="31" ht="12.75" customHeight="1">
      <c r="A31" s="17" t="n">
        <v>1</v>
      </c>
      <c r="B31" s="423" t="inlineStr">
        <is>
          <t>&gt; 5 Jahre und &lt;= 10 Jahre</t>
        </is>
      </c>
      <c r="C31" s="424" t="n"/>
      <c r="D31" s="39" t="n">
        <v>0</v>
      </c>
      <c r="E31" s="40" t="n">
        <v>0</v>
      </c>
      <c r="F31" s="39" t="n">
        <v>0</v>
      </c>
      <c r="G31" s="40" t="n">
        <v>0</v>
      </c>
      <c r="I31" s="39" t="n">
        <v>0</v>
      </c>
      <c r="J31" s="40" t="n">
        <v>0</v>
      </c>
    </row>
    <row r="32" ht="12.75" customHeight="1">
      <c r="B32" s="423" t="inlineStr">
        <is>
          <t>&gt; 10 Jahre</t>
        </is>
      </c>
      <c r="C32" s="424"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5">
        <f>AktQuartKurz&amp;" "&amp;AktJahr</f>
        <v/>
      </c>
      <c r="E34" s="488" t="n"/>
      <c r="F34" s="415">
        <f>AktQuartKurz&amp;" "&amp;(AktJahr-1)</f>
        <v/>
      </c>
      <c r="I34" s="217">
        <f>AktQuartKurz&amp;" "&amp;AktJahr&amp;CHAR(10)&amp;
"FäV (12 Monate)*"</f>
        <v/>
      </c>
      <c r="J34" s="217">
        <f>AktQuartKurz&amp;" "&amp;(AktJahr-1)&amp;CHAR(10)&amp;
"FäV (12 Monate)*"</f>
        <v/>
      </c>
    </row>
    <row r="35" ht="12.75" customHeight="1">
      <c r="A35" s="17" t="n">
        <v>2</v>
      </c>
      <c r="B35" s="41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1" t="inlineStr">
        <is>
          <t>Restlaufzeit:</t>
        </is>
      </c>
      <c r="C36" s="422" t="n"/>
      <c r="D36" s="36">
        <f>Einheit_Waehrung</f>
        <v/>
      </c>
      <c r="E36" s="37">
        <f>D36</f>
        <v/>
      </c>
      <c r="F36" s="36">
        <f>D36</f>
        <v/>
      </c>
      <c r="G36" s="37">
        <f>D36</f>
        <v/>
      </c>
      <c r="I36" s="36">
        <f>D36</f>
        <v/>
      </c>
      <c r="J36" s="37">
        <f>I36</f>
        <v/>
      </c>
    </row>
    <row r="37" ht="12.75" customHeight="1">
      <c r="A37" s="17" t="n"/>
      <c r="B37" s="423" t="inlineStr">
        <is>
          <t>&lt;= 0,5 Jahre</t>
        </is>
      </c>
      <c r="C37" s="424" t="n"/>
      <c r="D37" s="39" t="n">
        <v>0</v>
      </c>
      <c r="E37" s="40" t="n">
        <v>0</v>
      </c>
      <c r="F37" s="39" t="n">
        <v>0</v>
      </c>
      <c r="G37" s="40" t="n">
        <v>0</v>
      </c>
      <c r="I37" s="39" t="n">
        <v>0</v>
      </c>
      <c r="J37" s="40" t="n">
        <v>0</v>
      </c>
    </row>
    <row r="38" ht="12.75" customHeight="1">
      <c r="A38" s="17" t="n">
        <v>2</v>
      </c>
      <c r="B38" s="423" t="inlineStr">
        <is>
          <t>&gt; 0,5 Jahre und &lt;= 1 Jahr</t>
        </is>
      </c>
      <c r="C38" s="424" t="n"/>
      <c r="D38" s="39" t="n">
        <v>0</v>
      </c>
      <c r="E38" s="40" t="n">
        <v>0</v>
      </c>
      <c r="F38" s="39" t="n">
        <v>0</v>
      </c>
      <c r="G38" s="40" t="n">
        <v>0</v>
      </c>
      <c r="I38" s="39" t="n">
        <v>0</v>
      </c>
      <c r="J38" s="40" t="n">
        <v>0</v>
      </c>
    </row>
    <row r="39" ht="12.75" customHeight="1">
      <c r="A39" s="17" t="n">
        <v>2</v>
      </c>
      <c r="B39" s="423" t="inlineStr">
        <is>
          <t>&gt; 1 Jahr und &lt;= 1,5 Jahre</t>
        </is>
      </c>
      <c r="C39" s="424" t="n"/>
      <c r="D39" s="39" t="n">
        <v>0</v>
      </c>
      <c r="E39" s="40" t="n">
        <v>0</v>
      </c>
      <c r="F39" s="39" t="n">
        <v>0</v>
      </c>
      <c r="G39" s="40" t="n">
        <v>0</v>
      </c>
      <c r="I39" s="39" t="n">
        <v>0</v>
      </c>
      <c r="J39" s="40" t="n">
        <v>0</v>
      </c>
    </row>
    <row r="40" ht="12.75" customHeight="1">
      <c r="A40" s="17" t="n">
        <v>2</v>
      </c>
      <c r="B40" s="423" t="inlineStr">
        <is>
          <t>&gt; 1,5 Jahre und &lt;= 2 Jahre</t>
        </is>
      </c>
      <c r="C40" s="423" t="n"/>
      <c r="D40" s="41" t="n">
        <v>0</v>
      </c>
      <c r="E40" s="206" t="n">
        <v>0</v>
      </c>
      <c r="F40" s="41" t="n">
        <v>0</v>
      </c>
      <c r="G40" s="206" t="n">
        <v>0</v>
      </c>
      <c r="I40" s="39" t="n">
        <v>0</v>
      </c>
      <c r="J40" s="40" t="n">
        <v>0</v>
      </c>
    </row>
    <row r="41" ht="12.75" customHeight="1">
      <c r="A41" s="17" t="n">
        <v>2</v>
      </c>
      <c r="B41" s="423" t="inlineStr">
        <is>
          <t>&gt; 2 Jahre und &lt;= 3 Jahre</t>
        </is>
      </c>
      <c r="C41" s="423" t="n"/>
      <c r="D41" s="41" t="n">
        <v>0</v>
      </c>
      <c r="E41" s="206" t="n">
        <v>0</v>
      </c>
      <c r="F41" s="41" t="n">
        <v>0</v>
      </c>
      <c r="G41" s="206" t="n">
        <v>0</v>
      </c>
      <c r="I41" s="39" t="n">
        <v>0</v>
      </c>
      <c r="J41" s="40" t="n">
        <v>0</v>
      </c>
    </row>
    <row r="42" ht="12.75" customHeight="1">
      <c r="A42" s="17" t="n">
        <v>2</v>
      </c>
      <c r="B42" s="423" t="inlineStr">
        <is>
          <t>&gt; 3 Jahre und &lt;= 4 Jahre</t>
        </is>
      </c>
      <c r="C42" s="423" t="n"/>
      <c r="D42" s="41" t="n">
        <v>0</v>
      </c>
      <c r="E42" s="206" t="n">
        <v>0</v>
      </c>
      <c r="F42" s="41" t="n">
        <v>0</v>
      </c>
      <c r="G42" s="206" t="n">
        <v>0</v>
      </c>
      <c r="I42" s="39" t="n">
        <v>0</v>
      </c>
      <c r="J42" s="40" t="n">
        <v>0</v>
      </c>
    </row>
    <row r="43" ht="12.75" customHeight="1">
      <c r="A43" s="17" t="n">
        <v>2</v>
      </c>
      <c r="B43" s="423" t="inlineStr">
        <is>
          <t>&gt; 4 Jahre und &lt;= 5 Jahre</t>
        </is>
      </c>
      <c r="C43" s="423" t="n"/>
      <c r="D43" s="41" t="n">
        <v>0</v>
      </c>
      <c r="E43" s="206" t="n">
        <v>0</v>
      </c>
      <c r="F43" s="41" t="n">
        <v>0</v>
      </c>
      <c r="G43" s="206" t="n">
        <v>0</v>
      </c>
      <c r="I43" s="39" t="n">
        <v>0</v>
      </c>
      <c r="J43" s="40" t="n">
        <v>0</v>
      </c>
    </row>
    <row r="44" ht="12.75" customHeight="1">
      <c r="B44" s="423" t="inlineStr">
        <is>
          <t>&gt; 5 Jahre und &lt;= 10 Jahre</t>
        </is>
      </c>
      <c r="C44" s="424" t="n"/>
      <c r="D44" s="39" t="n">
        <v>0</v>
      </c>
      <c r="E44" s="40" t="n">
        <v>0</v>
      </c>
      <c r="F44" s="39" t="n">
        <v>0</v>
      </c>
      <c r="G44" s="40" t="n">
        <v>0</v>
      </c>
      <c r="I44" s="39" t="n">
        <v>0</v>
      </c>
      <c r="J44" s="40" t="n">
        <v>0</v>
      </c>
    </row>
    <row r="45" ht="12.75" customHeight="1">
      <c r="A45" s="17" t="n">
        <v>3</v>
      </c>
      <c r="B45" s="423" t="inlineStr">
        <is>
          <t>&gt; 10 Jahre</t>
        </is>
      </c>
      <c r="C45" s="424"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5">
        <f>AktQuartKurz&amp;" "&amp;AktJahr</f>
        <v/>
      </c>
      <c r="E47" s="488" t="n"/>
      <c r="F47" s="415">
        <f>AktQuartKurz&amp;" "&amp;(AktJahr-1)</f>
        <v/>
      </c>
      <c r="I47" s="217">
        <f>AktQuartKurz&amp;" "&amp;AktJahr&amp;CHAR(10)&amp;
"FäV (12 Monate)*"</f>
        <v/>
      </c>
      <c r="J47" s="217">
        <f>AktQuartKurz&amp;" "&amp;(AktJahr-1)&amp;CHAR(10)&amp;
"FäV (12 Monate)*"</f>
        <v/>
      </c>
    </row>
    <row r="48" ht="12.75" customHeight="1">
      <c r="A48" s="17" t="n">
        <v>3</v>
      </c>
      <c r="B48" s="41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1" t="inlineStr">
        <is>
          <t>Restlaufzeit:</t>
        </is>
      </c>
      <c r="C49" s="422" t="n"/>
      <c r="D49" s="36">
        <f>Einheit_Waehrung</f>
        <v/>
      </c>
      <c r="E49" s="37">
        <f>D49</f>
        <v/>
      </c>
      <c r="F49" s="36">
        <f>D49</f>
        <v/>
      </c>
      <c r="G49" s="37">
        <f>D49</f>
        <v/>
      </c>
      <c r="I49" s="36">
        <f>D49</f>
        <v/>
      </c>
      <c r="J49" s="37">
        <f>I49</f>
        <v/>
      </c>
    </row>
    <row r="50" ht="12.75" customHeight="1">
      <c r="A50" s="17" t="n">
        <v>3</v>
      </c>
      <c r="B50" s="423" t="inlineStr">
        <is>
          <t>&lt;= 0,5 Jahre</t>
        </is>
      </c>
      <c r="C50" s="424" t="n"/>
      <c r="D50" s="39" t="n">
        <v>0</v>
      </c>
      <c r="E50" s="40" t="n">
        <v>0</v>
      </c>
      <c r="F50" s="39" t="n">
        <v>0</v>
      </c>
      <c r="G50" s="40" t="n">
        <v>0</v>
      </c>
      <c r="I50" s="39" t="n">
        <v>0</v>
      </c>
      <c r="J50" s="40" t="n">
        <v>0</v>
      </c>
    </row>
    <row r="51" ht="12.75" customHeight="1">
      <c r="A51" s="17" t="n">
        <v>3</v>
      </c>
      <c r="B51" s="423" t="inlineStr">
        <is>
          <t>&gt; 0,5 Jahre und &lt;= 1 Jahr</t>
        </is>
      </c>
      <c r="C51" s="424" t="n"/>
      <c r="D51" s="39" t="n">
        <v>0</v>
      </c>
      <c r="E51" s="40" t="n">
        <v>0</v>
      </c>
      <c r="F51" s="39" t="n">
        <v>0</v>
      </c>
      <c r="G51" s="40" t="n">
        <v>0</v>
      </c>
      <c r="I51" s="39" t="n">
        <v>0</v>
      </c>
      <c r="J51" s="40" t="n">
        <v>0</v>
      </c>
    </row>
    <row r="52" ht="12.75" customHeight="1">
      <c r="A52" s="17" t="n">
        <v>3</v>
      </c>
      <c r="B52" s="423" t="inlineStr">
        <is>
          <t>&gt; 1 Jahr und &lt;= 1,5 Jahre</t>
        </is>
      </c>
      <c r="C52" s="424" t="n"/>
      <c r="D52" s="39" t="n">
        <v>0</v>
      </c>
      <c r="E52" s="40" t="n">
        <v>0</v>
      </c>
      <c r="F52" s="39" t="n">
        <v>0</v>
      </c>
      <c r="G52" s="40" t="n">
        <v>0</v>
      </c>
      <c r="I52" s="39" t="n">
        <v>0</v>
      </c>
      <c r="J52" s="40" t="n">
        <v>0</v>
      </c>
    </row>
    <row r="53" ht="12.75" customHeight="1">
      <c r="A53" s="17" t="n">
        <v>3</v>
      </c>
      <c r="B53" s="423" t="inlineStr">
        <is>
          <t>&gt; 1,5 Jahre und &lt;= 2 Jahre</t>
        </is>
      </c>
      <c r="C53" s="423" t="n"/>
      <c r="D53" s="41" t="n">
        <v>0</v>
      </c>
      <c r="E53" s="206" t="n">
        <v>0</v>
      </c>
      <c r="F53" s="41" t="n">
        <v>0</v>
      </c>
      <c r="G53" s="206" t="n">
        <v>0</v>
      </c>
      <c r="I53" s="39" t="n">
        <v>0</v>
      </c>
      <c r="J53" s="40" t="n">
        <v>0</v>
      </c>
    </row>
    <row r="54" ht="12.75" customHeight="1">
      <c r="A54" s="17" t="n">
        <v>3</v>
      </c>
      <c r="B54" s="423" t="inlineStr">
        <is>
          <t>&gt; 2 Jahre und &lt;= 3 Jahre</t>
        </is>
      </c>
      <c r="C54" s="423" t="n"/>
      <c r="D54" s="41" t="n">
        <v>0</v>
      </c>
      <c r="E54" s="206" t="n">
        <v>0</v>
      </c>
      <c r="F54" s="41" t="n">
        <v>0</v>
      </c>
      <c r="G54" s="206" t="n">
        <v>0</v>
      </c>
      <c r="I54" s="39" t="n">
        <v>0</v>
      </c>
      <c r="J54" s="40" t="n">
        <v>0</v>
      </c>
    </row>
    <row r="55" ht="12.75" customHeight="1">
      <c r="A55" s="17" t="n">
        <v>3</v>
      </c>
      <c r="B55" s="423" t="inlineStr">
        <is>
          <t>&gt; 3 Jahre und &lt;= 4 Jahre</t>
        </is>
      </c>
      <c r="C55" s="423" t="n"/>
      <c r="D55" s="41" t="n">
        <v>0</v>
      </c>
      <c r="E55" s="206" t="n">
        <v>0</v>
      </c>
      <c r="F55" s="41" t="n">
        <v>0</v>
      </c>
      <c r="G55" s="206" t="n">
        <v>0</v>
      </c>
      <c r="I55" s="39" t="n">
        <v>0</v>
      </c>
      <c r="J55" s="40" t="n">
        <v>0</v>
      </c>
    </row>
    <row r="56" ht="12.75" customHeight="1">
      <c r="B56" s="423" t="inlineStr">
        <is>
          <t>&gt; 4 Jahre und &lt;= 5 Jahre</t>
        </is>
      </c>
      <c r="C56" s="423" t="n"/>
      <c r="D56" s="41" t="n">
        <v>0</v>
      </c>
      <c r="E56" s="206" t="n">
        <v>0</v>
      </c>
      <c r="F56" s="41" t="n">
        <v>0</v>
      </c>
      <c r="G56" s="206" t="n">
        <v>0</v>
      </c>
      <c r="I56" s="39" t="n">
        <v>0</v>
      </c>
      <c r="J56" s="40" t="n">
        <v>0</v>
      </c>
    </row>
    <row r="57" ht="12.75" customHeight="1">
      <c r="B57" s="423" t="inlineStr">
        <is>
          <t>&gt; 5 Jahre und &lt;= 10 Jahre</t>
        </is>
      </c>
      <c r="C57" s="424" t="n"/>
      <c r="D57" s="39" t="n">
        <v>0</v>
      </c>
      <c r="E57" s="40" t="n">
        <v>0</v>
      </c>
      <c r="F57" s="39" t="n">
        <v>0</v>
      </c>
      <c r="G57" s="40" t="n">
        <v>0</v>
      </c>
      <c r="I57" s="39" t="n">
        <v>0</v>
      </c>
      <c r="J57" s="40" t="n">
        <v>0</v>
      </c>
    </row>
    <row r="58" ht="12.75" customHeight="1">
      <c r="B58" s="423" t="inlineStr">
        <is>
          <t>&gt; 10 Jahre</t>
        </is>
      </c>
      <c r="C58" s="424" t="n"/>
      <c r="D58" s="39" t="n">
        <v>0</v>
      </c>
      <c r="E58" s="40" t="n">
        <v>0</v>
      </c>
      <c r="F58" s="39" t="n">
        <v>0</v>
      </c>
      <c r="G58" s="40" t="n">
        <v>0</v>
      </c>
      <c r="I58" s="39" t="n">
        <v>0</v>
      </c>
      <c r="J58" s="40" t="n">
        <v>0</v>
      </c>
    </row>
    <row r="59"/>
    <row r="63">
      <c r="B63" s="428" t="inlineStr">
        <is>
          <t>Informationen zur Verschiebung der Fälligkeit der Pfandbriefe</t>
        </is>
      </c>
    </row>
    <row r="64" ht="13.5" customHeight="1" thickBot="1">
      <c r="B64" s="151" t="n"/>
      <c r="C64" s="152" t="n"/>
      <c r="D64" s="430">
        <f>AktQuartKurz&amp;" "&amp;AktJahr</f>
        <v/>
      </c>
      <c r="F64" s="432">
        <f>AktQuartKurz&amp;" "&amp;(AktJahr-1)</f>
        <v/>
      </c>
    </row>
    <row r="65" ht="185.25" customHeight="1" thickBot="1">
      <c r="B65" s="218" t="inlineStr">
        <is>
          <t>Voraussetzungen für die Verschiebung der Fälligkeit der Pfandbriefe</t>
        </is>
      </c>
      <c r="C65" s="195" t="inlineStr">
        <is>
          <t>(Mio. €)</t>
        </is>
      </c>
      <c r="D65" s="43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34"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3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34"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27"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27"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0" min="1" max="1"/>
    <col width="38.7109375" customWidth="1" style="420" min="2" max="2"/>
    <col width="2.7109375" customWidth="1" style="420" min="3" max="3"/>
    <col width="23.7109375" customWidth="1" style="420" min="4" max="5"/>
    <col width="3.140625" customWidth="1" style="420" min="6" max="6"/>
    <col width="11.42578125" customWidth="1" style="42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223.629</v>
      </c>
      <c r="E9" s="47" t="n">
        <v>206.509</v>
      </c>
    </row>
    <row r="10" ht="12.75" customHeight="1">
      <c r="A10" s="17" t="n">
        <v>0</v>
      </c>
      <c r="B10" s="48" t="inlineStr">
        <is>
          <t>Mehr als 300 Tsd. € bis einschließlich 1 Mio. €</t>
        </is>
      </c>
      <c r="C10" s="48" t="n"/>
      <c r="D10" s="39" t="n">
        <v>16.277</v>
      </c>
      <c r="E10" s="47" t="n">
        <v>10.617</v>
      </c>
    </row>
    <row r="11" ht="12.75" customHeight="1">
      <c r="A11" s="17" t="n"/>
      <c r="B11" s="48" t="inlineStr">
        <is>
          <t>Mehr als 1 Mio. € bis einschließlich 10 Mio. €</t>
        </is>
      </c>
      <c r="C11" s="48" t="n"/>
      <c r="D11" s="39" t="n">
        <v>40.356</v>
      </c>
      <c r="E11" s="47" t="n">
        <v>31.178</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27">
        <f>IF(INT(AktJahrMonat)&gt;=201606,"","Hinweis: Die Größengruppen von Öffentlichen Pfandbriefen werden erst ab Q2 2015 erfasst.")</f>
        <v/>
      </c>
    </row>
    <row r="53" ht="20.1" customHeight="1">
      <c r="B53" s="427">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20" min="1" max="1"/>
    <col hidden="1" width="11.5703125" customWidth="1" style="5" min="2" max="2"/>
    <col width="22.5703125" customWidth="1" style="420" min="3" max="3"/>
    <col width="8.7109375" customWidth="1" style="420" min="4" max="4"/>
    <col width="10.7109375" customWidth="1" style="420" min="5" max="19"/>
    <col width="18.28515625" customWidth="1" style="420" min="20" max="20"/>
    <col width="0.7109375" customWidth="1" style="420" min="21" max="21"/>
    <col width="11.42578125" customWidth="1" style="42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15.847</v>
      </c>
      <c r="H16" s="76" t="n">
        <v>200.993</v>
      </c>
      <c r="I16" s="76" t="n">
        <v>45.929</v>
      </c>
      <c r="J16" s="76" t="n">
        <v>0</v>
      </c>
      <c r="K16" s="76" t="n">
        <v>0.218</v>
      </c>
      <c r="L16" s="76">
        <f>SUM(M16:R16)</f>
        <v/>
      </c>
      <c r="M16" s="76" t="n">
        <v>0.119</v>
      </c>
      <c r="N16" s="76" t="n">
        <v>1.39</v>
      </c>
      <c r="O16" s="76" t="n">
        <v>2.475</v>
      </c>
      <c r="P16" s="76" t="n">
        <v>13.292</v>
      </c>
      <c r="Q16" s="76" t="n">
        <v>0</v>
      </c>
      <c r="R16" s="76" t="n">
        <v>0</v>
      </c>
      <c r="S16" s="77" t="n">
        <v>0</v>
      </c>
      <c r="T16" s="255" t="n">
        <v>0</v>
      </c>
    </row>
    <row r="17" ht="12.75" customHeight="1">
      <c r="C17" s="72" t="n"/>
      <c r="D17" s="243">
        <f>"Jahr "&amp;(AktJahr-1)</f>
        <v/>
      </c>
      <c r="E17" s="256">
        <f>F17+L17</f>
        <v/>
      </c>
      <c r="F17" s="78">
        <f>SUM(G17:K17)</f>
        <v/>
      </c>
      <c r="G17" s="78" t="n">
        <v>13.895</v>
      </c>
      <c r="H17" s="78" t="n">
        <v>185.543</v>
      </c>
      <c r="I17" s="78" t="n">
        <v>30.913</v>
      </c>
      <c r="J17" s="78" t="n">
        <v>0</v>
      </c>
      <c r="K17" s="78" t="n">
        <v>0</v>
      </c>
      <c r="L17" s="78">
        <f>SUM(M17:R17)</f>
        <v/>
      </c>
      <c r="M17" s="78" t="n">
        <v>0.128</v>
      </c>
      <c r="N17" s="78" t="n">
        <v>1.559</v>
      </c>
      <c r="O17" s="78" t="n">
        <v>2.627</v>
      </c>
      <c r="P17" s="78" t="n">
        <v>13.64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15.847</v>
      </c>
      <c r="H18" s="76" t="n">
        <v>200.993</v>
      </c>
      <c r="I18" s="76" t="n">
        <v>45.929</v>
      </c>
      <c r="J18" s="76" t="n">
        <v>0</v>
      </c>
      <c r="K18" s="76" t="n">
        <v>0.218</v>
      </c>
      <c r="L18" s="76">
        <f>SUM(M18:R18)</f>
        <v/>
      </c>
      <c r="M18" s="76" t="n">
        <v>0.119</v>
      </c>
      <c r="N18" s="76" t="n">
        <v>1.39</v>
      </c>
      <c r="O18" s="76" t="n">
        <v>2.475</v>
      </c>
      <c r="P18" s="76" t="n">
        <v>13.292</v>
      </c>
      <c r="Q18" s="76" t="n">
        <v>0</v>
      </c>
      <c r="R18" s="76" t="n">
        <v>0</v>
      </c>
      <c r="S18" s="77" t="n">
        <v>0</v>
      </c>
      <c r="T18" s="255" t="n">
        <v>0</v>
      </c>
    </row>
    <row r="19" ht="12.75" customHeight="1">
      <c r="C19" s="72" t="n"/>
      <c r="D19" s="243">
        <f>$D$17</f>
        <v/>
      </c>
      <c r="E19" s="256">
        <f>F19+L19</f>
        <v/>
      </c>
      <c r="F19" s="78">
        <f>SUM(G19:K19)</f>
        <v/>
      </c>
      <c r="G19" s="78" t="n">
        <v>13.895</v>
      </c>
      <c r="H19" s="78" t="n">
        <v>185.543</v>
      </c>
      <c r="I19" s="78" t="n">
        <v>30.913</v>
      </c>
      <c r="J19" s="78" t="n">
        <v>0</v>
      </c>
      <c r="K19" s="78" t="n">
        <v>0</v>
      </c>
      <c r="L19" s="78">
        <f>SUM(M19:R19)</f>
        <v/>
      </c>
      <c r="M19" s="78" t="n">
        <v>0.128</v>
      </c>
      <c r="N19" s="78" t="n">
        <v>1.559</v>
      </c>
      <c r="O19" s="78" t="n">
        <v>2.627</v>
      </c>
      <c r="P19" s="78" t="n">
        <v>13.64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20" min="1" max="1"/>
    <col hidden="1" width="11.5703125" customWidth="1" style="13" min="2" max="2"/>
    <col width="26.7109375" customWidth="1" style="420" min="3" max="3"/>
    <col width="11.42578125" customWidth="1" style="420" min="4" max="5"/>
    <col width="22.7109375" customWidth="1" style="420" min="6" max="6"/>
    <col width="11.42578125" customWidth="1" style="420" min="7" max="7"/>
    <col width="12.140625" customWidth="1" style="420" min="8" max="8"/>
    <col width="12" customWidth="1" style="420" min="9" max="9"/>
    <col width="11.42578125" customWidth="1" style="420" min="10" max="11"/>
    <col width="12.140625" customWidth="1" style="420" min="12" max="12"/>
    <col width="12" customWidth="1" style="420" min="13" max="13"/>
    <col width="11.42578125" customWidth="1" style="420" min="14" max="14"/>
    <col hidden="1" width="11.5703125" customWidth="1" style="420" min="15" max="24"/>
    <col width="0.85546875" customWidth="1" style="420" min="25" max="25"/>
    <col width="11.42578125" customWidth="1" style="42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0" min="1" max="1"/>
    <col hidden="1" width="11.5703125" customWidth="1" style="13" min="2" max="2"/>
    <col width="26.7109375" customWidth="1" style="420" min="3" max="3"/>
    <col width="11.42578125" customWidth="1" style="420" min="4" max="4"/>
    <col hidden="1" width="11.5703125" customWidth="1" style="420" min="5" max="14"/>
    <col width="11.42578125" customWidth="1" style="420" min="15" max="16"/>
    <col width="12.28515625" customWidth="1" style="420" min="17" max="17"/>
    <col width="12.140625" customWidth="1" style="420" min="18" max="18"/>
    <col width="11.42578125" customWidth="1" style="420" min="19" max="24"/>
    <col width="0.85546875" customWidth="1" style="420" min="25" max="25"/>
    <col width="11.42578125" customWidth="1" style="42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0" min="1" max="1"/>
    <col hidden="1" width="11.5703125" customWidth="1" style="13" min="2" max="2"/>
    <col width="22.7109375" customWidth="1" style="420" min="3" max="3"/>
    <col width="8.7109375" customWidth="1" style="420" min="4" max="4"/>
    <col width="15.7109375" customWidth="1" style="420" min="5" max="7"/>
    <col width="19.7109375" customWidth="1" style="420" min="8" max="9"/>
    <col width="11.42578125" customWidth="1" style="42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0" min="1" max="1"/>
    <col hidden="1" width="11.5703125" customWidth="1" style="13" min="2" max="2"/>
    <col width="22.7109375" customWidth="1" style="420" min="3" max="3"/>
    <col width="8.7109375" customWidth="1" style="420" min="4" max="4"/>
    <col width="20.7109375" customWidth="1" style="420" min="5" max="5"/>
    <col width="19.7109375" customWidth="1" style="420" min="6" max="7"/>
    <col width="11.42578125" customWidth="1" style="42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20" t="n"/>
      <c r="G2" s="420" t="n"/>
      <c r="H2" s="420" t="n"/>
      <c r="I2" s="420" t="n"/>
      <c r="J2" s="420" t="n"/>
    </row>
    <row r="3" ht="12.75" customHeight="1">
      <c r="H3" s="420" t="n"/>
      <c r="I3" s="420" t="n"/>
      <c r="J3" s="420" t="n"/>
    </row>
    <row r="4" ht="12.75" customHeight="1">
      <c r="C4" s="377" t="inlineStr">
        <is>
          <t>Weitere Deckungswerte - Detaildarstellung für Hypothekenpfandbriefe</t>
        </is>
      </c>
      <c r="D4" s="13" t="n"/>
      <c r="E4" s="13" t="n"/>
      <c r="F4" s="420" t="n"/>
      <c r="G4" s="420" t="n"/>
      <c r="H4" s="420" t="n"/>
      <c r="I4" s="420" t="n"/>
      <c r="J4" s="420" t="n"/>
    </row>
    <row r="5" ht="15" customHeight="1">
      <c r="C5" s="377">
        <f>UebInstitutQuartal</f>
        <v/>
      </c>
      <c r="D5" s="420" t="n"/>
      <c r="E5" s="420" t="n"/>
      <c r="F5" s="420" t="n"/>
      <c r="G5" s="420" t="n"/>
      <c r="H5" s="420" t="n"/>
      <c r="I5" s="420" t="n"/>
      <c r="J5" s="420" t="n"/>
    </row>
    <row r="6" ht="12.75" customHeight="1">
      <c r="C6" s="420" t="n"/>
      <c r="D6" s="420" t="n"/>
      <c r="E6" s="420" t="n"/>
      <c r="F6" s="420" t="n"/>
      <c r="G6" s="420" t="n"/>
      <c r="H6" s="420" t="n"/>
      <c r="I6" s="420" t="n"/>
      <c r="J6" s="42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2024-01-16T09:17:21Z</dcterms:modified>
  <cp:lastModifiedBy>Popanda Kamil</cp:lastModifiedBy>
  <cp:revision>31</cp:revision>
  <cp:lastPrinted>2022-10-20T16:30:44Z</cp:lastPrinted>
</cp:coreProperties>
</file>