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Aachen</t>
        </is>
      </c>
      <c r="H2" s="4" t="n"/>
      <c r="I2" s="4" t="n"/>
    </row>
    <row r="3" ht="15" customHeight="1">
      <c r="G3" s="5" t="inlineStr">
        <is>
          <t>Friedrich-Wilhelm-Platz 1-4</t>
        </is>
      </c>
      <c r="H3" s="6" t="n"/>
      <c r="I3" s="6" t="n"/>
    </row>
    <row r="4" ht="15" customHeight="1">
      <c r="G4" s="5" t="inlineStr">
        <is>
          <t>52062 Aachen</t>
        </is>
      </c>
      <c r="H4" s="6" t="n"/>
      <c r="I4" s="6" t="n"/>
      <c r="J4" s="7" t="n"/>
    </row>
    <row r="5" ht="15" customHeight="1">
      <c r="G5" s="5" t="inlineStr">
        <is>
          <t>Telefon: +49 241 444 55000</t>
        </is>
      </c>
      <c r="H5" s="6" t="n"/>
      <c r="I5" s="6" t="n"/>
      <c r="J5" s="7" t="n"/>
    </row>
    <row r="6" ht="15" customHeight="1">
      <c r="G6" s="5" t="inlineStr">
        <is>
          <t>E-Mail: info@sparkasse-aachen.de</t>
        </is>
      </c>
      <c r="H6" s="6" t="n"/>
      <c r="I6" s="6" t="n"/>
      <c r="J6" s="7" t="n"/>
    </row>
    <row r="7" ht="15" customHeight="1">
      <c r="G7" s="5" t="inlineStr">
        <is>
          <t>Internet: https://www.sparkasse-aachen.de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324.7</v>
      </c>
      <c r="E21" s="342" t="n">
        <v>95</v>
      </c>
      <c r="F21" s="341" t="n">
        <v>331.8205021</v>
      </c>
      <c r="G21" s="342" t="n">
        <v>87.91020900000001</v>
      </c>
      <c r="H21" s="341" t="n">
        <v>274.98840417</v>
      </c>
      <c r="I21" s="342" t="n">
        <v>73.923225</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858.90584228</v>
      </c>
      <c r="E23" s="345" t="n">
        <v>658.87249</v>
      </c>
      <c r="F23" s="344" t="n">
        <v>796.34299743</v>
      </c>
      <c r="G23" s="345" t="n">
        <v>591.422621</v>
      </c>
      <c r="H23" s="344" t="n">
        <v>681.3306225600001</v>
      </c>
      <c r="I23" s="345" t="n">
        <v>505.141215</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13.610356651</v>
      </c>
      <c r="E27" s="352" t="n">
        <v>3.853748</v>
      </c>
      <c r="F27" s="351" t="n">
        <v>6.636410042000001</v>
      </c>
      <c r="G27" s="352" t="n">
        <v>1.758204</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520.595485629</v>
      </c>
      <c r="E29" s="357" t="n">
        <v>560.018742</v>
      </c>
      <c r="F29" s="356" t="n">
        <v>457.886085288</v>
      </c>
      <c r="G29" s="357" t="n">
        <v>501.754208</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106.2</v>
      </c>
      <c r="E37" s="342" t="n">
        <v>116.2</v>
      </c>
      <c r="F37" s="341" t="n">
        <v>99.97063613</v>
      </c>
      <c r="G37" s="342" t="n">
        <v>107.315234</v>
      </c>
      <c r="H37" s="341" t="n">
        <v>89.64736113999999</v>
      </c>
      <c r="I37" s="342" t="n">
        <v>96.523366</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256.71377647</v>
      </c>
      <c r="E39" s="345" t="n">
        <v>202.083586</v>
      </c>
      <c r="F39" s="344" t="n">
        <v>258.44885562</v>
      </c>
      <c r="G39" s="345" t="n">
        <v>195.418918</v>
      </c>
      <c r="H39" s="344" t="n">
        <v>226.71770519</v>
      </c>
      <c r="I39" s="345" t="n">
        <v>183.406905</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4.11107115</v>
      </c>
      <c r="E43" s="352" t="n">
        <v>4.453416</v>
      </c>
      <c r="F43" s="351" t="n">
        <v>1.999412723</v>
      </c>
      <c r="G43" s="352" t="n">
        <v>2.146305</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146.40270532</v>
      </c>
      <c r="E45" s="357" t="n">
        <v>81.43017</v>
      </c>
      <c r="F45" s="356" t="n">
        <v>156.478806767</v>
      </c>
      <c r="G45" s="357" t="n">
        <v>85.957379</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v>0</v>
      </c>
      <c r="E47" s="352" t="n">
        <v>0</v>
      </c>
      <c r="F47" s="351" t="n">
        <v>0</v>
      </c>
      <c r="G47" s="352" t="n">
        <v>0</v>
      </c>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21.35372107</v>
      </c>
      <c r="F11" s="39" t="n">
        <v>0</v>
      </c>
      <c r="G11" s="40" t="n">
        <v>16.363985</v>
      </c>
      <c r="I11" s="39" t="n">
        <v>0</v>
      </c>
      <c r="J11" s="40" t="n">
        <v>0</v>
      </c>
    </row>
    <row r="12" ht="12.75" customHeight="1">
      <c r="A12" s="17" t="n">
        <v>0</v>
      </c>
      <c r="B12" s="421" t="inlineStr">
        <is>
          <t>&gt; 0,5 Jahre und &lt;= 1 Jahr</t>
        </is>
      </c>
      <c r="C12" s="422" t="n"/>
      <c r="D12" s="39" t="n">
        <v>0</v>
      </c>
      <c r="E12" s="40" t="n">
        <v>18.33996001</v>
      </c>
      <c r="F12" s="39" t="n">
        <v>0</v>
      </c>
      <c r="G12" s="40" t="n">
        <v>14.489733</v>
      </c>
      <c r="I12" s="39" t="n">
        <v>0</v>
      </c>
      <c r="J12" s="40" t="n">
        <v>0</v>
      </c>
    </row>
    <row r="13" ht="12.75" customHeight="1">
      <c r="A13" s="17" t="n"/>
      <c r="B13" s="421" t="inlineStr">
        <is>
          <t>&gt; 1 Jahr und &lt;= 1,5 Jahre</t>
        </is>
      </c>
      <c r="C13" s="422" t="n"/>
      <c r="D13" s="39" t="n">
        <v>0</v>
      </c>
      <c r="E13" s="40" t="n">
        <v>18.45546136</v>
      </c>
      <c r="F13" s="39" t="n">
        <v>0</v>
      </c>
      <c r="G13" s="40" t="n">
        <v>15.571318</v>
      </c>
      <c r="I13" s="39" t="n">
        <v>0</v>
      </c>
      <c r="J13" s="40" t="n">
        <v>0</v>
      </c>
    </row>
    <row r="14" ht="12.75" customHeight="1">
      <c r="A14" s="17" t="n">
        <v>0</v>
      </c>
      <c r="B14" s="421" t="inlineStr">
        <is>
          <t>&gt; 1,5 Jahre und &lt;= 2 Jahre</t>
        </is>
      </c>
      <c r="C14" s="421" t="n"/>
      <c r="D14" s="41" t="n">
        <v>0</v>
      </c>
      <c r="E14" s="206" t="n">
        <v>19.8918598</v>
      </c>
      <c r="F14" s="41" t="n">
        <v>0</v>
      </c>
      <c r="G14" s="206" t="n">
        <v>16.140089</v>
      </c>
      <c r="I14" s="39" t="n">
        <v>0</v>
      </c>
      <c r="J14" s="40" t="n">
        <v>0</v>
      </c>
    </row>
    <row r="15" ht="12.75" customHeight="1">
      <c r="A15" s="17" t="n">
        <v>0</v>
      </c>
      <c r="B15" s="421" t="inlineStr">
        <is>
          <t>&gt; 2 Jahre und &lt;= 3 Jahre</t>
        </is>
      </c>
      <c r="C15" s="421" t="n"/>
      <c r="D15" s="41" t="n">
        <v>0</v>
      </c>
      <c r="E15" s="206" t="n">
        <v>54.00528342</v>
      </c>
      <c r="F15" s="41" t="n">
        <v>0</v>
      </c>
      <c r="G15" s="206" t="n">
        <v>32.606078</v>
      </c>
      <c r="I15" s="39" t="n">
        <v>0</v>
      </c>
      <c r="J15" s="40" t="n">
        <v>0</v>
      </c>
    </row>
    <row r="16" ht="12.75" customHeight="1">
      <c r="A16" s="17" t="n">
        <v>0</v>
      </c>
      <c r="B16" s="421" t="inlineStr">
        <is>
          <t>&gt; 3 Jahre und &lt;= 4 Jahre</t>
        </is>
      </c>
      <c r="C16" s="421" t="n"/>
      <c r="D16" s="41" t="n">
        <v>30</v>
      </c>
      <c r="E16" s="206" t="n">
        <v>81.79095330999999</v>
      </c>
      <c r="F16" s="41" t="n">
        <v>0</v>
      </c>
      <c r="G16" s="206" t="n">
        <v>47.897214</v>
      </c>
      <c r="I16" s="39" t="n">
        <v>0</v>
      </c>
      <c r="J16" s="40" t="n">
        <v>0</v>
      </c>
    </row>
    <row r="17" ht="12.75" customHeight="1">
      <c r="A17" s="17" t="n">
        <v>0</v>
      </c>
      <c r="B17" s="421" t="inlineStr">
        <is>
          <t>&gt; 4 Jahre und &lt;= 5 Jahre</t>
        </is>
      </c>
      <c r="C17" s="421" t="n"/>
      <c r="D17" s="41" t="n">
        <v>40</v>
      </c>
      <c r="E17" s="206" t="n">
        <v>63.00961794</v>
      </c>
      <c r="F17" s="41" t="n">
        <v>30</v>
      </c>
      <c r="G17" s="206" t="n">
        <v>75.849716</v>
      </c>
      <c r="I17" s="39" t="n">
        <v>30</v>
      </c>
      <c r="J17" s="40" t="n">
        <v>0</v>
      </c>
    </row>
    <row r="18" ht="12.75" customHeight="1">
      <c r="A18" s="17" t="n">
        <v>0</v>
      </c>
      <c r="B18" s="421" t="inlineStr">
        <is>
          <t>&gt; 5 Jahre und &lt;= 10 Jahre</t>
        </is>
      </c>
      <c r="C18" s="422" t="n"/>
      <c r="D18" s="39" t="n">
        <v>150</v>
      </c>
      <c r="E18" s="40" t="n">
        <v>370.86646914</v>
      </c>
      <c r="F18" s="39" t="n">
        <v>45</v>
      </c>
      <c r="G18" s="40" t="n">
        <v>282.34983</v>
      </c>
      <c r="I18" s="39" t="n">
        <v>130</v>
      </c>
      <c r="J18" s="40" t="n">
        <v>65</v>
      </c>
    </row>
    <row r="19" ht="12.75" customHeight="1">
      <c r="A19" s="17" t="n">
        <v>0</v>
      </c>
      <c r="B19" s="421" t="inlineStr">
        <is>
          <t>&gt; 10 Jahre</t>
        </is>
      </c>
      <c r="C19" s="422" t="n"/>
      <c r="D19" s="39" t="n">
        <v>104.7</v>
      </c>
      <c r="E19" s="40" t="n">
        <v>211.19251623</v>
      </c>
      <c r="F19" s="39" t="n">
        <v>20</v>
      </c>
      <c r="G19" s="40" t="n">
        <v>157.604529</v>
      </c>
      <c r="I19" s="39" t="n">
        <v>164.7</v>
      </c>
      <c r="J19" s="40" t="n">
        <v>30</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2.75605279</v>
      </c>
      <c r="F24" s="39" t="n">
        <v>20</v>
      </c>
      <c r="G24" s="40" t="n">
        <v>4.432904000000001</v>
      </c>
      <c r="I24" s="39" t="n">
        <v>0</v>
      </c>
      <c r="J24" s="40" t="n">
        <v>0</v>
      </c>
    </row>
    <row r="25" ht="12.75" customHeight="1">
      <c r="A25" s="17" t="n"/>
      <c r="B25" s="421" t="inlineStr">
        <is>
          <t>&gt; 0,5 Jahre und &lt;= 1 Jahr</t>
        </is>
      </c>
      <c r="C25" s="422" t="n"/>
      <c r="D25" s="39" t="n">
        <v>0</v>
      </c>
      <c r="E25" s="40" t="n">
        <v>2.59744141</v>
      </c>
      <c r="F25" s="39" t="n">
        <v>0</v>
      </c>
      <c r="G25" s="40" t="n">
        <v>60.833746</v>
      </c>
      <c r="I25" s="39" t="n">
        <v>0</v>
      </c>
      <c r="J25" s="40" t="n">
        <v>0</v>
      </c>
    </row>
    <row r="26" ht="12.75" customHeight="1">
      <c r="A26" s="17" t="n">
        <v>1</v>
      </c>
      <c r="B26" s="421" t="inlineStr">
        <is>
          <t>&gt; 1 Jahr und &lt;= 1,5 Jahre</t>
        </is>
      </c>
      <c r="C26" s="422" t="n"/>
      <c r="D26" s="39" t="n">
        <v>0</v>
      </c>
      <c r="E26" s="40" t="n">
        <v>36.2235416</v>
      </c>
      <c r="F26" s="39" t="n">
        <v>0</v>
      </c>
      <c r="G26" s="40" t="n">
        <v>36.65393</v>
      </c>
      <c r="I26" s="39" t="n">
        <v>0</v>
      </c>
      <c r="J26" s="40" t="n">
        <v>20</v>
      </c>
    </row>
    <row r="27" ht="12.75" customHeight="1">
      <c r="A27" s="17" t="n">
        <v>1</v>
      </c>
      <c r="B27" s="421" t="inlineStr">
        <is>
          <t>&gt; 1,5 Jahre und &lt;= 2 Jahre</t>
        </is>
      </c>
      <c r="C27" s="421" t="n"/>
      <c r="D27" s="41" t="n">
        <v>11</v>
      </c>
      <c r="E27" s="206" t="n">
        <v>2.55178734</v>
      </c>
      <c r="F27" s="41" t="n">
        <v>0</v>
      </c>
      <c r="G27" s="206" t="n">
        <v>1.482095</v>
      </c>
      <c r="I27" s="39" t="n">
        <v>0</v>
      </c>
      <c r="J27" s="40" t="n">
        <v>0</v>
      </c>
    </row>
    <row r="28" ht="12.75" customHeight="1">
      <c r="A28" s="17" t="n">
        <v>1</v>
      </c>
      <c r="B28" s="421" t="inlineStr">
        <is>
          <t>&gt; 2 Jahre und &lt;= 3 Jahre</t>
        </is>
      </c>
      <c r="C28" s="421" t="n"/>
      <c r="D28" s="41" t="n">
        <v>10</v>
      </c>
      <c r="E28" s="206" t="n">
        <v>10.51094791</v>
      </c>
      <c r="F28" s="41" t="n">
        <v>11</v>
      </c>
      <c r="G28" s="206" t="n">
        <v>36.504091</v>
      </c>
      <c r="I28" s="39" t="n">
        <v>11</v>
      </c>
      <c r="J28" s="40" t="n">
        <v>0</v>
      </c>
    </row>
    <row r="29" ht="12.75" customHeight="1">
      <c r="A29" s="17" t="n">
        <v>1</v>
      </c>
      <c r="B29" s="421" t="inlineStr">
        <is>
          <t>&gt; 3 Jahre und &lt;= 4 Jahre</t>
        </is>
      </c>
      <c r="C29" s="421" t="n"/>
      <c r="D29" s="41" t="n">
        <v>45</v>
      </c>
      <c r="E29" s="206" t="n">
        <v>36.86321022</v>
      </c>
      <c r="F29" s="41" t="n">
        <v>10</v>
      </c>
      <c r="G29" s="206" t="n">
        <v>8.184161</v>
      </c>
      <c r="I29" s="39" t="n">
        <v>10</v>
      </c>
      <c r="J29" s="40" t="n">
        <v>11</v>
      </c>
    </row>
    <row r="30" ht="12.75" customHeight="1">
      <c r="A30" s="17" t="n">
        <v>1</v>
      </c>
      <c r="B30" s="421" t="inlineStr">
        <is>
          <t>&gt; 4 Jahre und &lt;= 5 Jahre</t>
        </is>
      </c>
      <c r="C30" s="421" t="n"/>
      <c r="D30" s="41" t="n">
        <v>10</v>
      </c>
      <c r="E30" s="206" t="n">
        <v>18.39040644</v>
      </c>
      <c r="F30" s="41" t="n">
        <v>45</v>
      </c>
      <c r="G30" s="206" t="n">
        <v>11.748761</v>
      </c>
      <c r="I30" s="39" t="n">
        <v>45</v>
      </c>
      <c r="J30" s="40" t="n">
        <v>10</v>
      </c>
    </row>
    <row r="31" ht="12.75" customHeight="1">
      <c r="A31" s="17" t="n">
        <v>1</v>
      </c>
      <c r="B31" s="421" t="inlineStr">
        <is>
          <t>&gt; 5 Jahre und &lt;= 10 Jahre</t>
        </is>
      </c>
      <c r="C31" s="422" t="n"/>
      <c r="D31" s="39" t="n">
        <v>20.2</v>
      </c>
      <c r="E31" s="40" t="n">
        <v>132.42299544</v>
      </c>
      <c r="F31" s="39" t="n">
        <v>20.2</v>
      </c>
      <c r="G31" s="40" t="n">
        <v>26.864948</v>
      </c>
      <c r="I31" s="39" t="n">
        <v>30.2</v>
      </c>
      <c r="J31" s="40" t="n">
        <v>60.2</v>
      </c>
    </row>
    <row r="32" ht="12.75" customHeight="1">
      <c r="B32" s="421" t="inlineStr">
        <is>
          <t>&gt; 10 Jahre</t>
        </is>
      </c>
      <c r="C32" s="422" t="n"/>
      <c r="D32" s="39" t="n">
        <v>10</v>
      </c>
      <c r="E32" s="40" t="n">
        <v>14.39739332</v>
      </c>
      <c r="F32" s="39" t="n">
        <v>10</v>
      </c>
      <c r="G32" s="40" t="n">
        <v>15.37895</v>
      </c>
      <c r="I32" s="39" t="n">
        <v>10</v>
      </c>
      <c r="J32" s="40" t="n">
        <v>15</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667.64276108</v>
      </c>
      <c r="E9" s="47" t="n">
        <v>490.502754</v>
      </c>
    </row>
    <row r="10" ht="12.75" customHeight="1">
      <c r="A10" s="17" t="n">
        <v>0</v>
      </c>
      <c r="B10" s="48" t="inlineStr">
        <is>
          <t>Mehr als 300 Tsd. € bis einschließlich 1 Mio. €</t>
        </is>
      </c>
      <c r="C10" s="48" t="n"/>
      <c r="D10" s="39" t="n">
        <v>130.6564665</v>
      </c>
      <c r="E10" s="47" t="n">
        <v>105.057802</v>
      </c>
    </row>
    <row r="11" ht="12.75" customHeight="1">
      <c r="A11" s="17" t="n"/>
      <c r="B11" s="48" t="inlineStr">
        <is>
          <t>Mehr als 1 Mio. € bis einschließlich 10 Mio. €</t>
        </is>
      </c>
      <c r="C11" s="48" t="n"/>
      <c r="D11" s="39" t="n">
        <v>40.6066147</v>
      </c>
      <c r="E11" s="47" t="n">
        <v>43.311934</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23.06721383</v>
      </c>
      <c r="E21" s="40" t="n">
        <v>47.326772</v>
      </c>
    </row>
    <row r="22" ht="12.75" customHeight="1">
      <c r="A22" s="17" t="n">
        <v>1</v>
      </c>
      <c r="B22" s="48" t="inlineStr">
        <is>
          <t>Mehr als 10 Mio. € bis einschließlich 100 Mio. €</t>
        </is>
      </c>
      <c r="C22" s="48" t="n"/>
      <c r="D22" s="41" t="n">
        <v>233.64656264</v>
      </c>
      <c r="E22" s="50" t="n">
        <v>154.756814</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94.91099507999999</v>
      </c>
      <c r="H16" s="76" t="n">
        <v>552.73512811</v>
      </c>
      <c r="I16" s="76" t="n">
        <v>176.75861831</v>
      </c>
      <c r="J16" s="76" t="n">
        <v>0</v>
      </c>
      <c r="K16" s="76" t="n">
        <v>0</v>
      </c>
      <c r="L16" s="76">
        <f>SUM(M16:R16)</f>
        <v/>
      </c>
      <c r="M16" s="76" t="n">
        <v>4.48040189</v>
      </c>
      <c r="N16" s="76" t="n">
        <v>0</v>
      </c>
      <c r="O16" s="76" t="n">
        <v>8.30151787</v>
      </c>
      <c r="P16" s="76" t="n">
        <v>1.71918102</v>
      </c>
      <c r="Q16" s="76" t="n">
        <v>0</v>
      </c>
      <c r="R16" s="76" t="n">
        <v>0</v>
      </c>
      <c r="S16" s="77" t="n">
        <v>0</v>
      </c>
      <c r="T16" s="255" t="n">
        <v>0</v>
      </c>
    </row>
    <row r="17" ht="12.75" customHeight="1">
      <c r="C17" s="72" t="n"/>
      <c r="D17" s="243">
        <f>"Jahr "&amp;(AktJahr-1)</f>
        <v/>
      </c>
      <c r="E17" s="256">
        <f>F17+L17</f>
        <v/>
      </c>
      <c r="F17" s="78">
        <f>SUM(G17:K17)</f>
        <v/>
      </c>
      <c r="G17" s="78" t="n">
        <v>65.32019799999999</v>
      </c>
      <c r="H17" s="78" t="n">
        <v>401.119597</v>
      </c>
      <c r="I17" s="78" t="n">
        <v>156.653823</v>
      </c>
      <c r="J17" s="78" t="n">
        <v>0</v>
      </c>
      <c r="K17" s="78" t="n">
        <v>0</v>
      </c>
      <c r="L17" s="78">
        <f>SUM(M17:R17)</f>
        <v/>
      </c>
      <c r="M17" s="78" t="n">
        <v>5.583814</v>
      </c>
      <c r="N17" s="78" t="n">
        <v>0</v>
      </c>
      <c r="O17" s="78" t="n">
        <v>8.447389999999999</v>
      </c>
      <c r="P17" s="78" t="n">
        <v>1.747669</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94.91099507999999</v>
      </c>
      <c r="H18" s="76" t="n">
        <v>552.73512811</v>
      </c>
      <c r="I18" s="76" t="n">
        <v>176.75861831</v>
      </c>
      <c r="J18" s="76" t="n">
        <v>0</v>
      </c>
      <c r="K18" s="76" t="n">
        <v>0</v>
      </c>
      <c r="L18" s="76">
        <f>SUM(M18:R18)</f>
        <v/>
      </c>
      <c r="M18" s="76" t="n">
        <v>4.48040189</v>
      </c>
      <c r="N18" s="76" t="n">
        <v>0</v>
      </c>
      <c r="O18" s="76" t="n">
        <v>8.30151787</v>
      </c>
      <c r="P18" s="76" t="n">
        <v>1.71918102</v>
      </c>
      <c r="Q18" s="76" t="n">
        <v>0</v>
      </c>
      <c r="R18" s="76" t="n">
        <v>0</v>
      </c>
      <c r="S18" s="77" t="n">
        <v>0</v>
      </c>
      <c r="T18" s="255" t="n">
        <v>0</v>
      </c>
    </row>
    <row r="19" ht="12.75" customHeight="1">
      <c r="C19" s="72" t="n"/>
      <c r="D19" s="243">
        <f>$D$17</f>
        <v/>
      </c>
      <c r="E19" s="256">
        <f>F19+L19</f>
        <v/>
      </c>
      <c r="F19" s="78">
        <f>SUM(G19:K19)</f>
        <v/>
      </c>
      <c r="G19" s="78" t="n">
        <v>65.32019799999999</v>
      </c>
      <c r="H19" s="78" t="n">
        <v>401.119597</v>
      </c>
      <c r="I19" s="78" t="n">
        <v>156.653823</v>
      </c>
      <c r="J19" s="78" t="n">
        <v>0</v>
      </c>
      <c r="K19" s="78" t="n">
        <v>0</v>
      </c>
      <c r="L19" s="78">
        <f>SUM(M19:R19)</f>
        <v/>
      </c>
      <c r="M19" s="78" t="n">
        <v>5.583814</v>
      </c>
      <c r="N19" s="78" t="n">
        <v>0</v>
      </c>
      <c r="O19" s="78" t="n">
        <v>8.447389999999999</v>
      </c>
      <c r="P19" s="78" t="n">
        <v>1.747669</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25</v>
      </c>
      <c r="I12" s="76" t="n">
        <v>216.71377647</v>
      </c>
      <c r="J12" s="77" t="n">
        <v>0</v>
      </c>
      <c r="K12" s="113" t="n">
        <v>0</v>
      </c>
      <c r="L12" s="76" t="n">
        <v>15</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60</v>
      </c>
      <c r="I13" s="118" t="n">
        <v>142.083586</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25</v>
      </c>
      <c r="I14" s="76" t="n">
        <v>216.71377647</v>
      </c>
      <c r="J14" s="77" t="n">
        <v>0</v>
      </c>
      <c r="K14" s="113" t="n">
        <v>0</v>
      </c>
      <c r="L14" s="76" t="n">
        <v>15</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60</v>
      </c>
      <c r="I15" s="118" t="n">
        <v>142.083586</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20</v>
      </c>
      <c r="F13" s="76" t="n">
        <v>0</v>
      </c>
      <c r="G13" s="76" t="n">
        <v>0</v>
      </c>
      <c r="H13" s="115" t="n">
        <v>20</v>
      </c>
      <c r="I13" s="76" t="n">
        <v>0</v>
      </c>
      <c r="J13" s="255" t="n">
        <v>0</v>
      </c>
    </row>
    <row r="14" ht="12.75" customHeight="1">
      <c r="B14" s="145" t="n"/>
      <c r="C14" s="48" t="n"/>
      <c r="D14" s="48">
        <f>"Jahr "&amp;(AktJahr-1)</f>
        <v/>
      </c>
      <c r="E14" s="313" t="n">
        <v>20</v>
      </c>
      <c r="F14" s="118" t="n">
        <v>0</v>
      </c>
      <c r="G14" s="118" t="n">
        <v>0</v>
      </c>
      <c r="H14" s="121" t="n">
        <v>20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3" t="n">
        <v>0</v>
      </c>
      <c r="F16" s="118" t="n">
        <v>0</v>
      </c>
      <c r="G16" s="118" t="n">
        <v>0</v>
      </c>
      <c r="H16" s="121" t="n">
        <v>0</v>
      </c>
      <c r="I16" s="118" t="n">
        <v>0</v>
      </c>
      <c r="J16" s="275" t="n">
        <v>0</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20</v>
      </c>
      <c r="F87" s="76" t="n">
        <v>0</v>
      </c>
      <c r="G87" s="76" t="n">
        <v>0</v>
      </c>
      <c r="H87" s="115" t="n">
        <v>20</v>
      </c>
      <c r="I87" s="76" t="n">
        <v>0</v>
      </c>
      <c r="J87" s="255" t="n">
        <v>0</v>
      </c>
    </row>
    <row r="88" ht="12.75" customHeight="1">
      <c r="B88" s="145" t="n"/>
      <c r="C88" s="48" t="n"/>
      <c r="D88" s="48">
        <f>$D$14</f>
        <v/>
      </c>
      <c r="E88" s="313" t="n">
        <v>20</v>
      </c>
      <c r="F88" s="118" t="n">
        <v>0</v>
      </c>
      <c r="G88" s="118" t="n">
        <v>0</v>
      </c>
      <c r="H88" s="121" t="n">
        <v>20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324.7</v>
      </c>
      <c r="E9" s="212" t="n">
        <v>95</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858.90584228</v>
      </c>
      <c r="E12" s="198" t="n">
        <v>658.87249</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99.62416689</v>
      </c>
      <c r="E18" s="201" t="n">
        <v>99.67</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4.16</v>
      </c>
      <c r="E30" s="201" t="n">
        <v>3.95</v>
      </c>
    </row>
    <row r="31" ht="21" customHeight="1">
      <c r="B31" s="163" t="inlineStr">
        <is>
          <t xml:space="preserve">durchschnittlicher gewichteter Beleihungsauslauf
§ 28 Abs. 2 Nr. 3  </t>
        </is>
      </c>
      <c r="C31" s="162" t="inlineStr">
        <is>
          <t>%</t>
        </is>
      </c>
      <c r="D31" s="161" t="n">
        <v>55.903637</v>
      </c>
      <c r="E31" s="201" t="n">
        <v>55.91</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v>
      </c>
      <c r="E35" s="201" t="n">
        <v>0</v>
      </c>
    </row>
    <row r="36">
      <c r="A36" s="207" t="n"/>
      <c r="B36" s="229" t="inlineStr">
        <is>
          <t>Tag, an dem sich die größte negative Summe ergibt</t>
        </is>
      </c>
      <c r="C36" s="160" t="inlineStr">
        <is>
          <t>Tag (1-180)</t>
        </is>
      </c>
      <c r="D36" s="335" t="n">
        <v>0</v>
      </c>
      <c r="E36" s="336" t="n">
        <v>0</v>
      </c>
    </row>
    <row r="37" ht="21.75" customHeight="1" thickBot="1">
      <c r="A37" s="207" t="n">
        <v>1</v>
      </c>
      <c r="B37" s="164" t="inlineStr">
        <is>
          <t>Gesamtbetrag der Deckungswerte, welche die Anforderungen von § 4 Abs. 1a S. 3 PfandBG erfüllen (Liquiditätsdeckung)</t>
        </is>
      </c>
      <c r="C37" s="234" t="inlineStr">
        <is>
          <t>(Mio. €)</t>
        </is>
      </c>
      <c r="D37" s="203" t="n">
        <v>17.77940601</v>
      </c>
      <c r="E37" s="204" t="n">
        <v>17.333507</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106.2</v>
      </c>
      <c r="E9" s="212" t="n">
        <v>116.2</v>
      </c>
    </row>
    <row r="10" ht="21.75" customFormat="1" customHeight="1" s="156" thickBot="1">
      <c r="A10" s="207" t="n">
        <v>1</v>
      </c>
      <c r="B10" s="235" t="inlineStr">
        <is>
          <t>davon Anteil festverzinslicher Pfandbriefe
§ 28 Abs. 1 Nr. 13 (gewichteter Durchschnitt)</t>
        </is>
      </c>
      <c r="C10" s="157" t="inlineStr">
        <is>
          <t>%</t>
        </is>
      </c>
      <c r="D10" s="158" t="n">
        <v>100</v>
      </c>
      <c r="E10" s="199" t="n">
        <v>100</v>
      </c>
    </row>
    <row r="11" ht="13.5" customHeight="1" thickBot="1">
      <c r="A11" s="207" t="n">
        <v>1</v>
      </c>
      <c r="B11" s="401" t="n"/>
      <c r="C11" s="372" t="n"/>
      <c r="D11" s="372" t="n"/>
      <c r="E11" s="402" t="n"/>
    </row>
    <row r="12">
      <c r="A12" s="207" t="n">
        <v>1</v>
      </c>
      <c r="B12" s="399" t="inlineStr">
        <is>
          <t>Deckungsmasse</t>
        </is>
      </c>
      <c r="C12" s="237" t="inlineStr">
        <is>
          <t>(Mio. €)</t>
        </is>
      </c>
      <c r="D12" s="211" t="n">
        <v>256.71377647</v>
      </c>
      <c r="E12" s="212" t="n">
        <v>202.083586</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v>0</v>
      </c>
    </row>
    <row r="16" ht="18" customHeight="1">
      <c r="A16" s="207" t="n"/>
      <c r="B16" s="231" t="inlineStr">
        <is>
          <t xml:space="preserve">davon Anteil festverzinslicher Deckungsmasse
§ 28 Abs. 1 Nr. 13 </t>
        </is>
      </c>
      <c r="C16" s="162" t="inlineStr">
        <is>
          <t>%</t>
        </is>
      </c>
      <c r="D16" s="161" t="n">
        <v>90.2615277</v>
      </c>
      <c r="E16" s="201" t="n">
        <v>70.31</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20.357282</v>
      </c>
    </row>
    <row r="31">
      <c r="A31" s="207" t="n"/>
      <c r="B31" s="229" t="inlineStr">
        <is>
          <t>Tag, an dem sich die größte negative Summe ergibt</t>
        </is>
      </c>
      <c r="C31" s="160" t="inlineStr">
        <is>
          <t>Tag (1-180)</t>
        </is>
      </c>
      <c r="D31" s="335" t="n">
        <v>0</v>
      </c>
      <c r="E31" s="336" t="n">
        <v>30</v>
      </c>
    </row>
    <row r="32" ht="21.75" customHeight="1" thickBot="1">
      <c r="A32" s="207" t="n"/>
      <c r="B32" s="164" t="inlineStr">
        <is>
          <t>Gesamtbetrag der Deckungswerte, welche die Anforderungen von § 4 Abs. 1a S. 3 PfandBG erfüllen (Liquiditätsdeckung)</t>
        </is>
      </c>
      <c r="C32" s="234" t="inlineStr">
        <is>
          <t>(Mio. €)</t>
        </is>
      </c>
      <c r="D32" s="203" t="n">
        <v>37.87699775</v>
      </c>
      <c r="E32" s="204" t="n">
        <v>57.65004099999999</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n">
        <v>0</v>
      </c>
      <c r="E10" s="513"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417" t="n">
        <v>0</v>
      </c>
      <c r="E22" s="513" t="inlineStr">
        <is>
          <t>DE000A1TNKR2</t>
        </is>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AAC</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Aachen</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s</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