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Krefeld</t>
        </is>
      </c>
      <c r="H2" s="4" t="n"/>
      <c r="I2" s="4" t="n"/>
    </row>
    <row r="3" ht="15" customHeight="1">
      <c r="G3" s="5" t="inlineStr">
        <is>
          <t>Ostwall 155</t>
        </is>
      </c>
      <c r="H3" s="6" t="n"/>
      <c r="I3" s="6" t="n"/>
    </row>
    <row r="4" ht="15" customHeight="1">
      <c r="G4" s="5" t="inlineStr">
        <is>
          <t>47798 Krefeld</t>
        </is>
      </c>
      <c r="H4" s="6" t="n"/>
      <c r="I4" s="6" t="n"/>
      <c r="J4" s="7" t="n"/>
    </row>
    <row r="5" ht="15" customHeight="1">
      <c r="G5" s="5" t="inlineStr">
        <is>
          <t>Telefon: +49 2151 68 88888</t>
        </is>
      </c>
      <c r="H5" s="6" t="n"/>
      <c r="I5" s="6" t="n"/>
      <c r="J5" s="7" t="n"/>
    </row>
    <row r="6" ht="15" customHeight="1">
      <c r="G6" s="5" t="inlineStr">
        <is>
          <t>E-Mail: info@sparkasse-krefeld.de</t>
        </is>
      </c>
      <c r="H6" s="6" t="n"/>
      <c r="I6" s="6" t="n"/>
      <c r="J6" s="7" t="n"/>
    </row>
    <row r="7" ht="15" customHeight="1">
      <c r="G7" s="5" t="inlineStr">
        <is>
          <t>Internet: https://www.sparkasse-krefeld.de/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230</v>
      </c>
      <c r="E21" s="355" t="n">
        <v>155</v>
      </c>
      <c r="F21" s="354" t="n">
        <v>238.92178499</v>
      </c>
      <c r="G21" s="355" t="n">
        <v>146.41273</v>
      </c>
      <c r="H21" s="354" t="n">
        <v>212.26239104</v>
      </c>
      <c r="I21" s="355" t="n">
        <v>131.694826</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878.91049689</v>
      </c>
      <c r="E23" s="358" t="n">
        <v>813.399991</v>
      </c>
      <c r="F23" s="357" t="n">
        <v>872.7408449999999</v>
      </c>
      <c r="G23" s="358" t="n">
        <v>743.394802</v>
      </c>
      <c r="H23" s="357" t="n">
        <v>764.28296716</v>
      </c>
      <c r="I23" s="358" t="n">
        <v>653.752174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9.509255801</v>
      </c>
      <c r="E27" s="355" t="n">
        <v>6.277495</v>
      </c>
      <c r="F27" s="354" t="n">
        <v>4.7784357</v>
      </c>
      <c r="G27" s="355" t="n">
        <v>2.928255</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639.401241089</v>
      </c>
      <c r="E29" s="361" t="n">
        <v>652.122495</v>
      </c>
      <c r="F29" s="360" t="n">
        <v>629.04062431</v>
      </c>
      <c r="G29" s="361" t="n">
        <v>594.0538170000001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230</v>
      </c>
      <c r="E9" s="204" t="n">
        <v>155</v>
      </c>
    </row>
    <row r="10" ht="21.75" customFormat="1" customHeight="1" s="149" thickBot="1">
      <c r="A10" s="150" t="n">
        <v>0</v>
      </c>
      <c r="B10" s="226" t="inlineStr">
        <is>
          <t xml:space="preserve">thereof percentage share of fixed-rate Pfandbriefe
section 28 para. 1 no. 13 </t>
        </is>
      </c>
      <c r="C10" s="151" t="inlineStr">
        <is>
          <t>%</t>
        </is>
      </c>
      <c r="D10" s="152" t="n">
        <v>97.82608696</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878.91049689</v>
      </c>
      <c r="E12" s="192" t="n">
        <v>813.399991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98.86584815000001</v>
      </c>
      <c r="E18" s="195" t="n">
        <v>98.86</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5.78</v>
      </c>
      <c r="E30" s="195" t="n">
        <v>5.81</v>
      </c>
    </row>
    <row r="31" ht="31.5" customHeight="1">
      <c r="A31" s="200" t="n">
        <v>0</v>
      </c>
      <c r="B31" s="157" t="inlineStr">
        <is>
          <t xml:space="preserve">average loan-to-value ratio, weighted using the mortgage lending value
section 28 para. 2 no. 3  </t>
        </is>
      </c>
      <c r="C31" s="156" t="inlineStr">
        <is>
          <t>%</t>
        </is>
      </c>
      <c r="D31" s="155" t="n">
        <v>54.48062</v>
      </c>
      <c r="E31" s="195" t="n">
        <v>54.18</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1.28865401</v>
      </c>
      <c r="E35" s="195" t="n">
        <v>13.176582</v>
      </c>
    </row>
    <row r="36">
      <c r="A36" s="200" t="n"/>
      <c r="B36" s="220" t="inlineStr">
        <is>
          <t>Day on which the largest negative sum results</t>
        </is>
      </c>
      <c r="C36" s="154" t="inlineStr">
        <is>
          <t>Day (1-180)</t>
        </is>
      </c>
      <c r="D36" s="348" t="n">
        <v>27</v>
      </c>
      <c r="E36" s="349" t="n">
        <v>53</v>
      </c>
    </row>
    <row r="37" ht="21.75" customHeight="1" thickBot="1">
      <c r="A37" s="200" t="n">
        <v>1</v>
      </c>
      <c r="B37" s="158" t="inlineStr">
        <is>
          <t>Total amount of cover assets meeting the requirements of section 4 para 1a s. 3 Pfandbrief Act</t>
        </is>
      </c>
      <c r="C37" s="225" t="inlineStr">
        <is>
          <t>(€ mn.)</t>
        </is>
      </c>
      <c r="D37" s="197" t="n">
        <v>30.879873567</v>
      </c>
      <c r="E37" s="198" t="n">
        <v>29.616765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inlineStr">
        <is>
          <t>DE000A3E5XR2, DE000A383JT1</t>
        </is>
      </c>
      <c r="E10" s="528" t="inlineStr">
        <is>
          <t>DE000A3E5XR2</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KRE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Krefeld</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49.76500438</v>
      </c>
      <c r="F11" s="36" t="n">
        <v>15</v>
      </c>
      <c r="G11" s="37" t="n">
        <v>36.86393099999999</v>
      </c>
      <c r="I11" s="36" t="n">
        <v>0</v>
      </c>
      <c r="J11" s="37" t="n">
        <v>0</v>
      </c>
    </row>
    <row r="12" ht="12.75" customHeight="1">
      <c r="A12" s="17" t="n">
        <v>0</v>
      </c>
      <c r="B12" s="429" t="inlineStr">
        <is>
          <t>&gt; 0.5 years and &lt;= 1 year</t>
        </is>
      </c>
      <c r="C12" s="430" t="n"/>
      <c r="D12" s="36" t="n">
        <v>10</v>
      </c>
      <c r="E12" s="37" t="n">
        <v>39.9629838</v>
      </c>
      <c r="F12" s="36" t="n">
        <v>0</v>
      </c>
      <c r="G12" s="37" t="n">
        <v>31.679984</v>
      </c>
      <c r="I12" s="36" t="n">
        <v>0</v>
      </c>
      <c r="J12" s="37" t="n">
        <v>0</v>
      </c>
    </row>
    <row r="13" ht="12.75" customHeight="1">
      <c r="A13" s="17" t="n"/>
      <c r="B13" s="429" t="inlineStr">
        <is>
          <t>&gt; 1  year and &lt;= 1.5 years</t>
        </is>
      </c>
      <c r="C13" s="430" t="n"/>
      <c r="D13" s="36" t="n">
        <v>10</v>
      </c>
      <c r="E13" s="37" t="n">
        <v>35.86713223</v>
      </c>
      <c r="F13" s="36" t="n">
        <v>0</v>
      </c>
      <c r="G13" s="37" t="n">
        <v>49.945</v>
      </c>
      <c r="I13" s="36" t="n">
        <v>0</v>
      </c>
      <c r="J13" s="37" t="n">
        <v>15</v>
      </c>
    </row>
    <row r="14" ht="12.75" customHeight="1">
      <c r="A14" s="17" t="n">
        <v>0</v>
      </c>
      <c r="B14" s="429" t="inlineStr">
        <is>
          <t>&gt; 1.5 years and &lt;= 2 years</t>
        </is>
      </c>
      <c r="C14" s="429" t="n"/>
      <c r="D14" s="38" t="n">
        <v>0</v>
      </c>
      <c r="E14" s="199" t="n">
        <v>46.34674497</v>
      </c>
      <c r="F14" s="38" t="n">
        <v>10</v>
      </c>
      <c r="G14" s="199" t="n">
        <v>29.113017</v>
      </c>
      <c r="I14" s="36" t="n">
        <v>10</v>
      </c>
      <c r="J14" s="37" t="n">
        <v>0</v>
      </c>
    </row>
    <row r="15" ht="12.75" customHeight="1">
      <c r="A15" s="17" t="n">
        <v>0</v>
      </c>
      <c r="B15" s="429" t="inlineStr">
        <is>
          <t>&gt; 2 years and &lt;= 3 years</t>
        </is>
      </c>
      <c r="C15" s="429" t="n"/>
      <c r="D15" s="38" t="n">
        <v>20</v>
      </c>
      <c r="E15" s="199" t="n">
        <v>68.69970171</v>
      </c>
      <c r="F15" s="38" t="n">
        <v>10</v>
      </c>
      <c r="G15" s="199" t="n">
        <v>81.07686100000001</v>
      </c>
      <c r="I15" s="36" t="n">
        <v>10</v>
      </c>
      <c r="J15" s="37" t="n">
        <v>10</v>
      </c>
    </row>
    <row r="16" ht="12.75" customHeight="1">
      <c r="A16" s="17" t="n">
        <v>0</v>
      </c>
      <c r="B16" s="429" t="inlineStr">
        <is>
          <t>&gt; 3 years and &lt;= 4 years</t>
        </is>
      </c>
      <c r="C16" s="429" t="n"/>
      <c r="D16" s="38" t="n">
        <v>60</v>
      </c>
      <c r="E16" s="199" t="n">
        <v>66.05810344000001</v>
      </c>
      <c r="F16" s="38" t="n">
        <v>10</v>
      </c>
      <c r="G16" s="199" t="n">
        <v>69.35609600000001</v>
      </c>
      <c r="I16" s="36" t="n">
        <v>20</v>
      </c>
      <c r="J16" s="37" t="n">
        <v>10</v>
      </c>
    </row>
    <row r="17" ht="12.75" customHeight="1">
      <c r="A17" s="17" t="n">
        <v>0</v>
      </c>
      <c r="B17" s="429" t="inlineStr">
        <is>
          <t>&gt; 4 years and &lt;= 5 years</t>
        </is>
      </c>
      <c r="C17" s="429" t="n"/>
      <c r="D17" s="38" t="n">
        <v>20</v>
      </c>
      <c r="E17" s="199" t="n">
        <v>73.03827714000001</v>
      </c>
      <c r="F17" s="38" t="n">
        <v>40</v>
      </c>
      <c r="G17" s="199" t="n">
        <v>68.291777</v>
      </c>
      <c r="I17" s="36" t="n">
        <v>60</v>
      </c>
      <c r="J17" s="37" t="n">
        <v>10</v>
      </c>
    </row>
    <row r="18" ht="12.75" customHeight="1">
      <c r="A18" s="17" t="n">
        <v>0</v>
      </c>
      <c r="B18" s="429" t="inlineStr">
        <is>
          <t>&gt; 5 years and &lt;= 10 years</t>
        </is>
      </c>
      <c r="C18" s="430" t="n"/>
      <c r="D18" s="36" t="n">
        <v>110</v>
      </c>
      <c r="E18" s="37" t="n">
        <v>372.19164324</v>
      </c>
      <c r="F18" s="36" t="n">
        <v>70</v>
      </c>
      <c r="G18" s="37" t="n">
        <v>310.520854</v>
      </c>
      <c r="I18" s="36" t="n">
        <v>80</v>
      </c>
      <c r="J18" s="37" t="n">
        <v>110</v>
      </c>
    </row>
    <row r="19" ht="12.75" customHeight="1">
      <c r="A19" s="17" t="n">
        <v>0</v>
      </c>
      <c r="B19" s="429" t="inlineStr">
        <is>
          <t>&gt; 10 years</t>
        </is>
      </c>
      <c r="C19" s="430" t="n"/>
      <c r="D19" s="36" t="n">
        <v>0</v>
      </c>
      <c r="E19" s="37" t="n">
        <v>126.98090598</v>
      </c>
      <c r="F19" s="36" t="n">
        <v>0</v>
      </c>
      <c r="G19" s="37" t="n">
        <v>136.552471</v>
      </c>
      <c r="I19" s="36" t="n">
        <v>50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785.5399022099999</v>
      </c>
      <c r="E9" s="43" t="n">
        <v>724.856467</v>
      </c>
    </row>
    <row r="10" ht="12.75" customHeight="1">
      <c r="A10" s="17" t="n">
        <v>0</v>
      </c>
      <c r="B10" s="44" t="inlineStr">
        <is>
          <t>more than 300,000 Euros up to 1 mn. Euros</t>
        </is>
      </c>
      <c r="C10" s="44" t="n"/>
      <c r="D10" s="36" t="n">
        <v>53.90659468</v>
      </c>
      <c r="E10" s="43" t="n">
        <v>47.993253</v>
      </c>
    </row>
    <row r="11" ht="12.75" customHeight="1">
      <c r="A11" s="17" t="n"/>
      <c r="B11" s="44" t="inlineStr">
        <is>
          <t>more than 1 mn. Euros up to 10 mn. Euros</t>
        </is>
      </c>
      <c r="C11" s="44" t="n"/>
      <c r="D11" s="36" t="n">
        <v>4.464</v>
      </c>
      <c r="E11" s="43" t="n">
        <v>5.550271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123.08884962</v>
      </c>
      <c r="H16" s="72" t="n">
        <v>619.0132748699999</v>
      </c>
      <c r="I16" s="72" t="n">
        <v>86.82683414</v>
      </c>
      <c r="J16" s="72" t="n">
        <v>0</v>
      </c>
      <c r="K16" s="72" t="n">
        <v>0</v>
      </c>
      <c r="L16" s="72">
        <f>SUM(M16:R16)</f>
        <v/>
      </c>
      <c r="M16" s="72" t="n">
        <v>3.51815224</v>
      </c>
      <c r="N16" s="72" t="n">
        <v>1.84688701</v>
      </c>
      <c r="O16" s="72" t="n">
        <v>2.57137911</v>
      </c>
      <c r="P16" s="72" t="n">
        <v>7.0451199</v>
      </c>
      <c r="Q16" s="72" t="n">
        <v>0</v>
      </c>
      <c r="R16" s="72" t="n">
        <v>0</v>
      </c>
      <c r="S16" s="73" t="n">
        <v>0</v>
      </c>
      <c r="T16" s="244" t="n">
        <v>0</v>
      </c>
    </row>
    <row r="17" ht="12.75" customHeight="1">
      <c r="C17" s="68" t="n"/>
      <c r="D17" s="271">
        <f>"year "&amp;(AktJahr-1)</f>
        <v/>
      </c>
      <c r="E17" s="276">
        <f>F17+L17</f>
        <v/>
      </c>
      <c r="F17" s="74">
        <f>SUM(G17:K17)</f>
        <v/>
      </c>
      <c r="G17" s="74" t="n">
        <v>109.748858</v>
      </c>
      <c r="H17" s="74" t="n">
        <v>562.213973</v>
      </c>
      <c r="I17" s="74" t="n">
        <v>88.614367</v>
      </c>
      <c r="J17" s="74" t="n">
        <v>0</v>
      </c>
      <c r="K17" s="74" t="n">
        <v>0</v>
      </c>
      <c r="L17" s="74">
        <f>SUM(M17:R17)</f>
        <v/>
      </c>
      <c r="M17" s="74" t="n">
        <v>2.526465</v>
      </c>
      <c r="N17" s="74" t="n">
        <v>0.07838200000000001</v>
      </c>
      <c r="O17" s="74" t="n">
        <v>9.125185999999999</v>
      </c>
      <c r="P17" s="74" t="n">
        <v>6.09276</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123.08884962</v>
      </c>
      <c r="H18" s="72" t="n">
        <v>619.0132748699999</v>
      </c>
      <c r="I18" s="72" t="n">
        <v>86.82683414</v>
      </c>
      <c r="J18" s="72" t="n">
        <v>0</v>
      </c>
      <c r="K18" s="72" t="n">
        <v>0</v>
      </c>
      <c r="L18" s="72">
        <f>SUM(M18:R18)</f>
        <v/>
      </c>
      <c r="M18" s="72" t="n">
        <v>3.51815224</v>
      </c>
      <c r="N18" s="72" t="n">
        <v>1.84688701</v>
      </c>
      <c r="O18" s="72" t="n">
        <v>2.57137911</v>
      </c>
      <c r="P18" s="72" t="n">
        <v>7.0451199</v>
      </c>
      <c r="Q18" s="72" t="n">
        <v>0</v>
      </c>
      <c r="R18" s="72" t="n">
        <v>0</v>
      </c>
      <c r="S18" s="73" t="n">
        <v>0</v>
      </c>
      <c r="T18" s="244" t="n">
        <v>0</v>
      </c>
    </row>
    <row r="19" ht="12.75" customHeight="1">
      <c r="C19" s="68" t="n"/>
      <c r="D19" s="271">
        <f>$D$17</f>
        <v/>
      </c>
      <c r="E19" s="276">
        <f>F19+L19</f>
        <v/>
      </c>
      <c r="F19" s="74">
        <f>SUM(G19:K19)</f>
        <v/>
      </c>
      <c r="G19" s="74" t="n">
        <v>109.748858</v>
      </c>
      <c r="H19" s="74" t="n">
        <v>562.213973</v>
      </c>
      <c r="I19" s="74" t="n">
        <v>88.614367</v>
      </c>
      <c r="J19" s="74" t="n">
        <v>0</v>
      </c>
      <c r="K19" s="74" t="n">
        <v>0</v>
      </c>
      <c r="L19" s="74">
        <f>SUM(M19:R19)</f>
        <v/>
      </c>
      <c r="M19" s="74" t="n">
        <v>2.526465</v>
      </c>
      <c r="N19" s="74" t="n">
        <v>0.07838200000000001</v>
      </c>
      <c r="O19" s="74" t="n">
        <v>9.125185999999999</v>
      </c>
      <c r="P19" s="74" t="n">
        <v>6.09276</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35</v>
      </c>
      <c r="F13" s="72" t="n">
        <v>0</v>
      </c>
      <c r="G13" s="72" t="n">
        <v>0</v>
      </c>
      <c r="H13" s="110" t="n">
        <v>0</v>
      </c>
      <c r="I13" s="72" t="n">
        <v>0</v>
      </c>
      <c r="J13" s="244" t="n">
        <v>35</v>
      </c>
    </row>
    <row r="14" ht="12.75" customHeight="1">
      <c r="B14" s="138" t="n"/>
      <c r="C14" s="44" t="n"/>
      <c r="D14" s="44">
        <f>"year "&amp;(AktJahr-1)</f>
        <v/>
      </c>
      <c r="E14" s="245" t="n">
        <v>35</v>
      </c>
      <c r="F14" s="113" t="n">
        <v>0</v>
      </c>
      <c r="G14" s="113" t="n">
        <v>0</v>
      </c>
      <c r="H14" s="116" t="n">
        <v>0</v>
      </c>
      <c r="I14" s="113" t="n">
        <v>0</v>
      </c>
      <c r="J14" s="246" t="n">
        <v>35</v>
      </c>
    </row>
    <row r="15" ht="12.75" customHeight="1">
      <c r="B15" s="138" t="inlineStr">
        <is>
          <t>DE</t>
        </is>
      </c>
      <c r="C15" s="70" t="inlineStr">
        <is>
          <t>Germany</t>
        </is>
      </c>
      <c r="D15" s="71">
        <f>$D$13</f>
        <v/>
      </c>
      <c r="E15" s="243" t="n">
        <v>35</v>
      </c>
      <c r="F15" s="72" t="n">
        <v>0</v>
      </c>
      <c r="G15" s="72" t="n">
        <v>0</v>
      </c>
      <c r="H15" s="110" t="n">
        <v>0</v>
      </c>
      <c r="I15" s="72" t="n">
        <v>0</v>
      </c>
      <c r="J15" s="244" t="n">
        <v>35</v>
      </c>
    </row>
    <row r="16" ht="12.75" customHeight="1">
      <c r="B16" s="138" t="n"/>
      <c r="C16" s="44" t="n"/>
      <c r="D16" s="44">
        <f>$D$14</f>
        <v/>
      </c>
      <c r="E16" s="245" t="n">
        <v>35</v>
      </c>
      <c r="F16" s="113" t="n">
        <v>0</v>
      </c>
      <c r="G16" s="113" t="n">
        <v>0</v>
      </c>
      <c r="H16" s="116" t="n">
        <v>0</v>
      </c>
      <c r="I16" s="113" t="n">
        <v>0</v>
      </c>
      <c r="J16" s="246" t="n">
        <v>35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