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Pforzheim Calw</t>
        </is>
      </c>
      <c r="H2" s="4" t="n"/>
      <c r="I2" s="4" t="n"/>
    </row>
    <row r="3" ht="15" customHeight="1">
      <c r="G3" s="5" t="inlineStr">
        <is>
          <t>Poststr. 3</t>
        </is>
      </c>
      <c r="H3" s="6" t="n"/>
      <c r="I3" s="6" t="n"/>
    </row>
    <row r="4" ht="15" customHeight="1">
      <c r="G4" s="5" t="inlineStr">
        <is>
          <t>75172 Pforzheim</t>
        </is>
      </c>
      <c r="H4" s="6" t="n"/>
      <c r="I4" s="6" t="n"/>
      <c r="J4" s="7" t="n"/>
    </row>
    <row r="5" ht="15" customHeight="1">
      <c r="G5" s="5" t="inlineStr">
        <is>
          <t>Telefon: +49 7231 99-0</t>
        </is>
      </c>
      <c r="H5" s="6" t="n"/>
      <c r="I5" s="6" t="n"/>
      <c r="J5" s="7" t="n"/>
    </row>
    <row r="6" ht="15" customHeight="1">
      <c r="G6" s="5" t="inlineStr">
        <is>
          <t>E-Mail: info@sparkasse-pforzheim-calw.de</t>
        </is>
      </c>
      <c r="H6" s="6" t="n"/>
      <c r="I6" s="6" t="n"/>
      <c r="J6" s="7" t="n"/>
    </row>
    <row r="7" ht="15" customHeight="1">
      <c r="G7" s="5" t="inlineStr">
        <is>
          <t>Internet: https://www.sparkasse-pforzheim</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2303.1</v>
      </c>
      <c r="E21" s="342" t="n">
        <v>2343.1</v>
      </c>
      <c r="F21" s="341" t="n">
        <v>2311.40483138</v>
      </c>
      <c r="G21" s="342" t="n">
        <v>2304.619354</v>
      </c>
      <c r="H21" s="341" t="n">
        <v>2077.07769544</v>
      </c>
      <c r="I21" s="342" t="n">
        <v>2132.374274</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3001.67926522</v>
      </c>
      <c r="E23" s="345" t="n">
        <v>2802.850983</v>
      </c>
      <c r="F23" s="344" t="n">
        <v>2843.09076549</v>
      </c>
      <c r="G23" s="345" t="n">
        <v>2581.296462</v>
      </c>
      <c r="H23" s="344" t="n">
        <v>2493.33672172</v>
      </c>
      <c r="I23" s="345" t="n">
        <v>2272.374996</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93.134430061</v>
      </c>
      <c r="E27" s="352" t="n">
        <v>93.14422999999999</v>
      </c>
      <c r="F27" s="351" t="n">
        <v>46.228096628</v>
      </c>
      <c r="G27" s="352" t="n">
        <v>46.092387</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605.444835159</v>
      </c>
      <c r="E29" s="357" t="n">
        <v>366.606754</v>
      </c>
      <c r="F29" s="356" t="n">
        <v>485.457837482</v>
      </c>
      <c r="G29" s="357" t="n">
        <v>230.584721</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2303.1</v>
      </c>
      <c r="E9" s="212" t="n">
        <v>2343.1</v>
      </c>
    </row>
    <row r="10" ht="21.75" customFormat="1" customHeight="1" s="156" thickBot="1">
      <c r="B10" s="235" t="inlineStr">
        <is>
          <t>davon Anteil festverzinslicher Pfandbriefe
§ 28 Abs. 1 Nr. 13  (gewichteter Durchschnitt)</t>
        </is>
      </c>
      <c r="C10" s="157" t="inlineStr">
        <is>
          <t>%</t>
        </is>
      </c>
      <c r="D10" s="158" t="n">
        <v>100</v>
      </c>
      <c r="E10" s="199" t="n">
        <v>65.86</v>
      </c>
    </row>
    <row r="11" ht="13.5" customHeight="1" thickBot="1">
      <c r="B11" s="401" t="n"/>
      <c r="C11" s="372" t="n"/>
      <c r="D11" s="372" t="n"/>
      <c r="E11" s="402" t="n"/>
    </row>
    <row r="12">
      <c r="B12" s="399" t="inlineStr">
        <is>
          <t>Deckungsmasse</t>
        </is>
      </c>
      <c r="C12" s="236" t="inlineStr">
        <is>
          <t>(Mio. €)</t>
        </is>
      </c>
      <c r="D12" s="197" t="n">
        <v>3001.67926522</v>
      </c>
      <c r="E12" s="198" t="n">
        <v>2802.850983</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92.77907079000001</v>
      </c>
      <c r="E18" s="201" t="n">
        <v>95.11</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5.13</v>
      </c>
      <c r="E30" s="201" t="n">
        <v>4.98</v>
      </c>
    </row>
    <row r="31" ht="21" customHeight="1">
      <c r="B31" s="163" t="inlineStr">
        <is>
          <t xml:space="preserve">durchschnittlicher gewichteter Beleihungsauslauf
§ 28 Abs. 2 Nr. 3  </t>
        </is>
      </c>
      <c r="C31" s="162" t="inlineStr">
        <is>
          <t>%</t>
        </is>
      </c>
      <c r="D31" s="161" t="n">
        <v>53.274393</v>
      </c>
      <c r="E31" s="201" t="n">
        <v>53.36</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33.484779</v>
      </c>
    </row>
    <row r="36">
      <c r="A36" s="207" t="n"/>
      <c r="B36" s="229" t="inlineStr">
        <is>
          <t>Tag, an dem sich die größte negative Summe ergibt</t>
        </is>
      </c>
      <c r="C36" s="160" t="inlineStr">
        <is>
          <t>Tag (1-180)</t>
        </is>
      </c>
      <c r="D36" s="335" t="n">
        <v>0</v>
      </c>
      <c r="E36" s="336" t="n">
        <v>112</v>
      </c>
    </row>
    <row r="37" ht="21.75" customHeight="1" thickBot="1">
      <c r="A37" s="207" t="n">
        <v>1</v>
      </c>
      <c r="B37" s="164" t="inlineStr">
        <is>
          <t>Gesamtbetrag der Deckungswerte, welche die Anforderungen von § 4 Abs. 1a S. 3 PfandBG erfüllen (Liquiditätsdeckung)</t>
        </is>
      </c>
      <c r="C37" s="234" t="inlineStr">
        <is>
          <t>(Mio. €)</t>
        </is>
      </c>
      <c r="D37" s="203" t="n">
        <v>117.15419333</v>
      </c>
      <c r="E37" s="204" t="n">
        <v>130</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45" customHeight="1" thickBot="1">
      <c r="B10" s="218" t="inlineStr">
        <is>
          <t>ISIN</t>
        </is>
      </c>
      <c r="C10" s="195" t="inlineStr">
        <is>
          <t>(Mio. €)</t>
        </is>
      </c>
      <c r="D10" s="417" t="inlineStr">
        <is>
          <t>DE000A254QW3, DE000A30V5G4, DE000A351TH2, DE000A351YT7, DE000A3823V5</t>
        </is>
      </c>
      <c r="E10" s="513" t="inlineStr">
        <is>
          <t>DE000A1TNKN1, DE000A11P705, DE000A254QW3, DE000A289R25, DE000A289R33, DE000A3E4910, DE000A30VST0, DE000A30V2H9, DE000A30V5G4, DE000A351TH2</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PFO</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Pforzheim Calw</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262.92501493</v>
      </c>
      <c r="F11" s="39" t="n">
        <v>75</v>
      </c>
      <c r="G11" s="40" t="n">
        <v>267.899203</v>
      </c>
      <c r="I11" s="39" t="n">
        <v>0</v>
      </c>
      <c r="J11" s="40" t="n">
        <v>0</v>
      </c>
    </row>
    <row r="12" ht="12.75" customHeight="1">
      <c r="A12" s="17" t="n">
        <v>0</v>
      </c>
      <c r="B12" s="421" t="inlineStr">
        <is>
          <t>&gt; 0,5 Jahre und &lt;= 1 Jahr</t>
        </is>
      </c>
      <c r="C12" s="422" t="n"/>
      <c r="D12" s="39" t="n">
        <v>0</v>
      </c>
      <c r="E12" s="40" t="n">
        <v>137.63235463</v>
      </c>
      <c r="F12" s="39" t="n">
        <v>60</v>
      </c>
      <c r="G12" s="40" t="n">
        <v>227.053714</v>
      </c>
      <c r="I12" s="39" t="n">
        <v>0</v>
      </c>
      <c r="J12" s="40" t="n">
        <v>0</v>
      </c>
    </row>
    <row r="13" ht="12.75" customHeight="1">
      <c r="A13" s="17" t="n"/>
      <c r="B13" s="421" t="inlineStr">
        <is>
          <t>&gt; 1 Jahr und &lt;= 1,5 Jahre</t>
        </is>
      </c>
      <c r="C13" s="422" t="n"/>
      <c r="D13" s="39" t="n">
        <v>30</v>
      </c>
      <c r="E13" s="40" t="n">
        <v>216.81477713</v>
      </c>
      <c r="F13" s="39" t="n">
        <v>0</v>
      </c>
      <c r="G13" s="40" t="n">
        <v>114.822298</v>
      </c>
      <c r="I13" s="39" t="n">
        <v>0</v>
      </c>
      <c r="J13" s="40" t="n">
        <v>75</v>
      </c>
    </row>
    <row r="14" ht="12.75" customHeight="1">
      <c r="A14" s="17" t="n">
        <v>0</v>
      </c>
      <c r="B14" s="421" t="inlineStr">
        <is>
          <t>&gt; 1,5 Jahre und &lt;= 2 Jahre</t>
        </is>
      </c>
      <c r="C14" s="421" t="n"/>
      <c r="D14" s="41" t="n">
        <v>250</v>
      </c>
      <c r="E14" s="206" t="n">
        <v>112.83971162</v>
      </c>
      <c r="F14" s="41" t="n">
        <v>0</v>
      </c>
      <c r="G14" s="206" t="n">
        <v>124.882322</v>
      </c>
      <c r="I14" s="39" t="n">
        <v>0</v>
      </c>
      <c r="J14" s="40" t="n">
        <v>60</v>
      </c>
    </row>
    <row r="15" ht="12.75" customHeight="1">
      <c r="A15" s="17" t="n">
        <v>0</v>
      </c>
      <c r="B15" s="421" t="inlineStr">
        <is>
          <t>&gt; 2 Jahre und &lt;= 3 Jahre</t>
        </is>
      </c>
      <c r="C15" s="421" t="n"/>
      <c r="D15" s="41" t="n">
        <v>510</v>
      </c>
      <c r="E15" s="206" t="n">
        <v>206.76054248</v>
      </c>
      <c r="F15" s="41" t="n">
        <v>30</v>
      </c>
      <c r="G15" s="206" t="n">
        <v>218.224933</v>
      </c>
      <c r="I15" s="39" t="n">
        <v>280</v>
      </c>
      <c r="J15" s="40" t="n">
        <v>0</v>
      </c>
    </row>
    <row r="16" ht="12.75" customHeight="1">
      <c r="A16" s="17" t="n">
        <v>0</v>
      </c>
      <c r="B16" s="421" t="inlineStr">
        <is>
          <t>&gt; 3 Jahre und &lt;= 4 Jahre</t>
        </is>
      </c>
      <c r="C16" s="421" t="n"/>
      <c r="D16" s="41" t="n">
        <v>260</v>
      </c>
      <c r="E16" s="206" t="n">
        <v>236.63417647</v>
      </c>
      <c r="F16" s="41" t="n">
        <v>710</v>
      </c>
      <c r="G16" s="206" t="n">
        <v>195.645932</v>
      </c>
      <c r="I16" s="39" t="n">
        <v>510</v>
      </c>
      <c r="J16" s="40" t="n">
        <v>30</v>
      </c>
    </row>
    <row r="17" ht="12.75" customHeight="1">
      <c r="A17" s="17" t="n">
        <v>0</v>
      </c>
      <c r="B17" s="421" t="inlineStr">
        <is>
          <t>&gt; 4 Jahre und &lt;= 5 Jahre</t>
        </is>
      </c>
      <c r="C17" s="421" t="n"/>
      <c r="D17" s="41" t="n">
        <v>525</v>
      </c>
      <c r="E17" s="206" t="n">
        <v>201.58415917</v>
      </c>
      <c r="F17" s="41" t="n">
        <v>260</v>
      </c>
      <c r="G17" s="206" t="n">
        <v>223.890804</v>
      </c>
      <c r="I17" s="39" t="n">
        <v>260</v>
      </c>
      <c r="J17" s="40" t="n">
        <v>710</v>
      </c>
    </row>
    <row r="18" ht="12.75" customHeight="1">
      <c r="A18" s="17" t="n">
        <v>0</v>
      </c>
      <c r="B18" s="421" t="inlineStr">
        <is>
          <t>&gt; 5 Jahre und &lt;= 10 Jahre</t>
        </is>
      </c>
      <c r="C18" s="422" t="n"/>
      <c r="D18" s="39" t="n">
        <v>573</v>
      </c>
      <c r="E18" s="40" t="n">
        <v>967.14128304</v>
      </c>
      <c r="F18" s="39" t="n">
        <v>1075</v>
      </c>
      <c r="G18" s="40" t="n">
        <v>864.461572</v>
      </c>
      <c r="I18" s="39" t="n">
        <v>1075</v>
      </c>
      <c r="J18" s="40" t="n">
        <v>1315</v>
      </c>
    </row>
    <row r="19" ht="12.75" customHeight="1">
      <c r="A19" s="17" t="n">
        <v>0</v>
      </c>
      <c r="B19" s="421" t="inlineStr">
        <is>
          <t>&gt; 10 Jahre</t>
        </is>
      </c>
      <c r="C19" s="422" t="n"/>
      <c r="D19" s="39" t="n">
        <v>155.1</v>
      </c>
      <c r="E19" s="40" t="n">
        <v>659.34724575</v>
      </c>
      <c r="F19" s="39" t="n">
        <v>133.1</v>
      </c>
      <c r="G19" s="40" t="n">
        <v>565.970205</v>
      </c>
      <c r="I19" s="39" t="n">
        <v>178.1</v>
      </c>
      <c r="J19" s="40" t="n">
        <v>153.1</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2183.80040512</v>
      </c>
      <c r="E9" s="47" t="n">
        <v>2044.787259</v>
      </c>
    </row>
    <row r="10" ht="12.75" customHeight="1">
      <c r="A10" s="17" t="n">
        <v>0</v>
      </c>
      <c r="B10" s="48" t="inlineStr">
        <is>
          <t>Mehr als 300 Tsd. € bis einschließlich 1 Mio. €</t>
        </is>
      </c>
      <c r="C10" s="48" t="n"/>
      <c r="D10" s="39" t="n">
        <v>410.18697956</v>
      </c>
      <c r="E10" s="47" t="n">
        <v>355.676789</v>
      </c>
    </row>
    <row r="11" ht="12.75" customHeight="1">
      <c r="A11" s="17" t="n"/>
      <c r="B11" s="48" t="inlineStr">
        <is>
          <t>Mehr als 1 Mio. € bis einschließlich 10 Mio. €</t>
        </is>
      </c>
      <c r="C11" s="48" t="n"/>
      <c r="D11" s="39" t="n">
        <v>201.71673145</v>
      </c>
      <c r="E11" s="47" t="n">
        <v>214.784936</v>
      </c>
    </row>
    <row r="12" ht="12.75" customHeight="1">
      <c r="A12" s="17" t="n">
        <v>0</v>
      </c>
      <c r="B12" s="48" t="inlineStr">
        <is>
          <t>Mehr als 10 Mio. €</t>
        </is>
      </c>
      <c r="C12" s="48" t="n"/>
      <c r="D12" s="39" t="n">
        <v>79.47514909</v>
      </c>
      <c r="E12" s="47" t="n">
        <v>57.602</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671.3475446</v>
      </c>
      <c r="H16" s="76" t="n">
        <v>1520.73217659</v>
      </c>
      <c r="I16" s="76" t="n">
        <v>290.55033375</v>
      </c>
      <c r="J16" s="76" t="n">
        <v>0</v>
      </c>
      <c r="K16" s="76" t="n">
        <v>17.43901969</v>
      </c>
      <c r="L16" s="76">
        <f>SUM(M16:R16)</f>
        <v/>
      </c>
      <c r="M16" s="76" t="n">
        <v>108.57354669</v>
      </c>
      <c r="N16" s="76" t="n">
        <v>45.48308168000001</v>
      </c>
      <c r="O16" s="76" t="n">
        <v>131.75089147</v>
      </c>
      <c r="P16" s="76" t="n">
        <v>85.29618477000001</v>
      </c>
      <c r="Q16" s="76" t="n">
        <v>0</v>
      </c>
      <c r="R16" s="76" t="n">
        <v>4.00648597</v>
      </c>
      <c r="S16" s="77" t="n">
        <v>0</v>
      </c>
      <c r="T16" s="255" t="n">
        <v>0</v>
      </c>
    </row>
    <row r="17" ht="12.75" customHeight="1">
      <c r="C17" s="72" t="n"/>
      <c r="D17" s="243">
        <f>"Jahr "&amp;(AktJahr-1)</f>
        <v/>
      </c>
      <c r="E17" s="256">
        <f>F17+L17</f>
        <v/>
      </c>
      <c r="F17" s="78">
        <f>SUM(G17:K17)</f>
        <v/>
      </c>
      <c r="G17" s="78" t="n">
        <v>612.629136</v>
      </c>
      <c r="H17" s="78" t="n">
        <v>1383.998078</v>
      </c>
      <c r="I17" s="78" t="n">
        <v>271.233984</v>
      </c>
      <c r="J17" s="78" t="n">
        <v>17.53554</v>
      </c>
      <c r="K17" s="78" t="n">
        <v>0</v>
      </c>
      <c r="L17" s="78">
        <f>SUM(M17:R17)</f>
        <v/>
      </c>
      <c r="M17" s="78" t="n">
        <v>83.43910099999999</v>
      </c>
      <c r="N17" s="78" t="n">
        <v>57.049017</v>
      </c>
      <c r="O17" s="78" t="n">
        <v>153.346339</v>
      </c>
      <c r="P17" s="78" t="n">
        <v>86.73582300000001</v>
      </c>
      <c r="Q17" s="78" t="n">
        <v>0</v>
      </c>
      <c r="R17" s="78" t="n">
        <v>6.883965</v>
      </c>
      <c r="S17" s="79" t="n">
        <v>0</v>
      </c>
      <c r="T17" s="257" t="n">
        <v>0</v>
      </c>
    </row>
    <row r="18" ht="12.75" customHeight="1">
      <c r="B18" s="13" t="inlineStr">
        <is>
          <t>DE</t>
        </is>
      </c>
      <c r="C18" s="74" t="inlineStr">
        <is>
          <t>Deutschland</t>
        </is>
      </c>
      <c r="D18" s="242">
        <f>$D$16</f>
        <v/>
      </c>
      <c r="E18" s="254">
        <f>F18+L18</f>
        <v/>
      </c>
      <c r="F18" s="76">
        <f>SUM(G18:K18)</f>
        <v/>
      </c>
      <c r="G18" s="76" t="n">
        <v>671.3475446</v>
      </c>
      <c r="H18" s="76" t="n">
        <v>1520.73217659</v>
      </c>
      <c r="I18" s="76" t="n">
        <v>290.55033375</v>
      </c>
      <c r="J18" s="76" t="n">
        <v>0</v>
      </c>
      <c r="K18" s="76" t="n">
        <v>17.43901969</v>
      </c>
      <c r="L18" s="76">
        <f>SUM(M18:R18)</f>
        <v/>
      </c>
      <c r="M18" s="76" t="n">
        <v>108.57354669</v>
      </c>
      <c r="N18" s="76" t="n">
        <v>45.48308168000001</v>
      </c>
      <c r="O18" s="76" t="n">
        <v>131.75089147</v>
      </c>
      <c r="P18" s="76" t="n">
        <v>85.29618477000001</v>
      </c>
      <c r="Q18" s="76" t="n">
        <v>0</v>
      </c>
      <c r="R18" s="76" t="n">
        <v>4.00648597</v>
      </c>
      <c r="S18" s="77" t="n">
        <v>0</v>
      </c>
      <c r="T18" s="255" t="n">
        <v>0</v>
      </c>
    </row>
    <row r="19" ht="12.75" customHeight="1">
      <c r="C19" s="72" t="n"/>
      <c r="D19" s="243">
        <f>$D$17</f>
        <v/>
      </c>
      <c r="E19" s="256">
        <f>F19+L19</f>
        <v/>
      </c>
      <c r="F19" s="78">
        <f>SUM(G19:K19)</f>
        <v/>
      </c>
      <c r="G19" s="78" t="n">
        <v>612.629136</v>
      </c>
      <c r="H19" s="78" t="n">
        <v>1383.998078</v>
      </c>
      <c r="I19" s="78" t="n">
        <v>271.233984</v>
      </c>
      <c r="J19" s="78" t="n">
        <v>17.53554</v>
      </c>
      <c r="K19" s="78" t="n">
        <v>0</v>
      </c>
      <c r="L19" s="78">
        <f>SUM(M19:R19)</f>
        <v/>
      </c>
      <c r="M19" s="78" t="n">
        <v>83.43910099999999</v>
      </c>
      <c r="N19" s="78" t="n">
        <v>57.049017</v>
      </c>
      <c r="O19" s="78" t="n">
        <v>153.346339</v>
      </c>
      <c r="P19" s="78" t="n">
        <v>86.73582300000001</v>
      </c>
      <c r="Q19" s="78" t="n">
        <v>0</v>
      </c>
      <c r="R19" s="78" t="n">
        <v>6.883965</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126.5</v>
      </c>
      <c r="F13" s="76" t="n">
        <v>0</v>
      </c>
      <c r="G13" s="76" t="n">
        <v>0</v>
      </c>
      <c r="H13" s="115" t="n">
        <v>0</v>
      </c>
      <c r="I13" s="76" t="n">
        <v>0</v>
      </c>
      <c r="J13" s="255" t="n">
        <v>126.5</v>
      </c>
    </row>
    <row r="14" ht="12.75" customHeight="1">
      <c r="B14" s="145" t="n"/>
      <c r="C14" s="48" t="n"/>
      <c r="D14" s="48">
        <f>"Jahr "&amp;(AktJahr-1)</f>
        <v/>
      </c>
      <c r="E14" s="313" t="n">
        <v>130</v>
      </c>
      <c r="F14" s="118" t="n">
        <v>0</v>
      </c>
      <c r="G14" s="118" t="n">
        <v>0</v>
      </c>
      <c r="H14" s="121" t="n">
        <v>130</v>
      </c>
      <c r="I14" s="118" t="n">
        <v>0</v>
      </c>
      <c r="J14" s="275" t="n">
        <v>0</v>
      </c>
    </row>
    <row r="15" ht="12.75" customHeight="1">
      <c r="B15" s="145" t="inlineStr">
        <is>
          <t>DE</t>
        </is>
      </c>
      <c r="C15" s="74" t="inlineStr">
        <is>
          <t>Deutschland</t>
        </is>
      </c>
      <c r="D15" s="75">
        <f>$D$13</f>
        <v/>
      </c>
      <c r="E15" s="254" t="n">
        <v>126.5</v>
      </c>
      <c r="F15" s="76" t="n">
        <v>0</v>
      </c>
      <c r="G15" s="76" t="n">
        <v>0</v>
      </c>
      <c r="H15" s="115" t="n">
        <v>0</v>
      </c>
      <c r="I15" s="76" t="n">
        <v>0</v>
      </c>
      <c r="J15" s="255" t="n">
        <v>126.5</v>
      </c>
    </row>
    <row r="16" ht="12.75" customHeight="1">
      <c r="B16" s="145" t="n"/>
      <c r="C16" s="48" t="n"/>
      <c r="D16" s="48">
        <f>$D$14</f>
        <v/>
      </c>
      <c r="E16" s="313" t="n">
        <v>130</v>
      </c>
      <c r="F16" s="118" t="n">
        <v>0</v>
      </c>
      <c r="G16" s="118" t="n">
        <v>0</v>
      </c>
      <c r="H16" s="121" t="n">
        <v>130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