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19225" cy="6953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Sparkasse KölnBonn</t>
        </is>
      </c>
      <c r="H2" s="4" t="n"/>
      <c r="I2" s="4" t="n"/>
    </row>
    <row r="3" ht="15" customHeight="1" s="430">
      <c r="G3" s="5" t="inlineStr">
        <is>
          <t>Hahnenstraße 57</t>
        </is>
      </c>
      <c r="H3" s="6" t="n"/>
      <c r="I3" s="6" t="n"/>
    </row>
    <row r="4" ht="15" customHeight="1" s="430">
      <c r="G4" s="5" t="inlineStr">
        <is>
          <t>50667 Köln</t>
        </is>
      </c>
      <c r="H4" s="6" t="n"/>
      <c r="I4" s="6" t="n"/>
      <c r="J4" s="7" t="n"/>
    </row>
    <row r="5" ht="15" customHeight="1" s="430">
      <c r="G5" s="5" t="inlineStr">
        <is>
          <t>Telefon: +49 221 226 - 1</t>
        </is>
      </c>
      <c r="H5" s="6" t="n"/>
      <c r="I5" s="6" t="n"/>
      <c r="J5" s="7" t="n"/>
    </row>
    <row r="6" ht="15" customHeight="1" s="430">
      <c r="G6" s="5" t="inlineStr">
        <is>
          <t>Telefax: +49 221 240 1473</t>
        </is>
      </c>
      <c r="H6" s="6" t="n"/>
      <c r="I6" s="6" t="n"/>
      <c r="J6" s="7" t="n"/>
    </row>
    <row r="7" ht="15" customHeight="1" s="430">
      <c r="G7" s="5" t="inlineStr">
        <is>
          <t>E-Mail: kontakt@sparkasse-koelnbonn.de</t>
        </is>
      </c>
      <c r="H7" s="6" t="n"/>
      <c r="I7" s="6" t="n"/>
    </row>
    <row r="8" ht="14.1" customFormat="1" customHeight="1" s="8">
      <c r="A8" s="9" t="n"/>
      <c r="G8" s="5" t="inlineStr">
        <is>
          <t>Internet: www.sparkasse-koelnbonn.de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1269.24539437</v>
      </c>
      <c r="E21" s="387" t="n">
        <v>1331.371962</v>
      </c>
      <c r="F21" s="386" t="n">
        <v>1298.14291463</v>
      </c>
      <c r="G21" s="387" t="n">
        <v>1291.771769</v>
      </c>
      <c r="H21" s="386" t="n">
        <v>1177.57595247</v>
      </c>
      <c r="I21" s="387" t="n">
        <v>1156.766448</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8356.07473749</v>
      </c>
      <c r="E23" s="391" t="n">
        <v>7395.403214</v>
      </c>
      <c r="F23" s="390" t="n">
        <v>8286.916862460001</v>
      </c>
      <c r="G23" s="391" t="n">
        <v>6869.189036999999</v>
      </c>
      <c r="H23" s="390" t="n">
        <v>7351.89069465</v>
      </c>
      <c r="I23" s="391" t="n">
        <v>6083.034979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51.705268834</v>
      </c>
      <c r="E27" s="387" t="n">
        <v>55.756476</v>
      </c>
      <c r="F27" s="386" t="n">
        <v>25.962858293</v>
      </c>
      <c r="G27" s="387" t="n">
        <v>25.835435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7035.124074286</v>
      </c>
      <c r="E29" s="394" t="n">
        <v>6008.274775999999</v>
      </c>
      <c r="F29" s="393" t="n">
        <v>6962.811089537</v>
      </c>
      <c r="G29" s="394" t="n">
        <v>5551.581832999999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t="n">
        <v>6064.031252000001</v>
      </c>
      <c r="F31" s="26">
        <f>F25</f>
        <v/>
      </c>
      <c r="G31" s="27" t="n">
        <v>5577.417268</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1269.24539437</v>
      </c>
      <c r="E9" s="219" t="n">
        <v>1331.371962</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8356.07473749</v>
      </c>
      <c r="E12" s="205" t="n">
        <v>7395.403214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92.40221214</v>
      </c>
      <c r="E18" s="209" t="n">
        <v>92.02</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5.93</v>
      </c>
      <c r="E30" s="209" t="n">
        <v>5.69</v>
      </c>
    </row>
    <row r="31" ht="31.5" customHeight="1" s="430">
      <c r="A31" s="214" t="n">
        <v>0</v>
      </c>
      <c r="B31" s="169" t="inlineStr">
        <is>
          <t xml:space="preserve">average loan-to-value ratio, weighted using the mortgage lending value
section 28 para. 2 no. 3  </t>
        </is>
      </c>
      <c r="C31" s="168" t="inlineStr">
        <is>
          <t>%</t>
        </is>
      </c>
      <c r="D31" s="167" t="n">
        <v>53.583315</v>
      </c>
      <c r="E31" s="209" t="n">
        <v>53.51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506.5762</v>
      </c>
      <c r="E35" s="209" t="n">
        <v>5.85</v>
      </c>
    </row>
    <row r="36">
      <c r="A36" s="214" t="n"/>
      <c r="B36" s="236" t="inlineStr">
        <is>
          <t>Day on which the largest negative sum results</t>
        </is>
      </c>
      <c r="C36" s="166" t="inlineStr">
        <is>
          <t>Day (1-180)</t>
        </is>
      </c>
      <c r="D36" s="379" t="n">
        <v>13</v>
      </c>
      <c r="E36" s="380" t="n">
        <v>15</v>
      </c>
    </row>
    <row r="37" ht="21.75" customHeight="1" s="430" thickBot="1">
      <c r="A37" s="214" t="n">
        <v>1</v>
      </c>
      <c r="B37" s="170" t="inlineStr">
        <is>
          <t>Total amount of cover assets meeting the requirements of section 4 para 1a s. 3 Pfandbrief Act</t>
        </is>
      </c>
      <c r="C37" s="242" t="inlineStr">
        <is>
          <t>(€ mn.)</t>
        </is>
      </c>
      <c r="D37" s="211" t="n">
        <v>537.86660491</v>
      </c>
      <c r="E37" s="212" t="n">
        <v>31.37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inlineStr">
        <is>
          <t>DE000SK003B9</t>
        </is>
      </c>
      <c r="E10" s="522" t="inlineStr">
        <is>
          <t>DE000SK003B9, DE000SK00818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06.11.2024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SKB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Sparkasse KölnBonn</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500</v>
      </c>
      <c r="E11" s="44" t="n">
        <v>580.18247751</v>
      </c>
      <c r="F11" s="43" t="n">
        <v>5</v>
      </c>
      <c r="G11" s="44" t="n">
        <v>466.894499</v>
      </c>
      <c r="I11" s="43" t="n">
        <v>0</v>
      </c>
      <c r="J11" s="44" t="n">
        <v>0</v>
      </c>
    </row>
    <row r="12" ht="12.75" customHeight="1" s="430">
      <c r="A12" s="17" t="n">
        <v>0</v>
      </c>
      <c r="B12" s="424" t="inlineStr">
        <is>
          <t>&gt; 0.5 years and &lt;= 1 year</t>
        </is>
      </c>
      <c r="C12" s="425" t="n"/>
      <c r="D12" s="43" t="n">
        <v>125.75</v>
      </c>
      <c r="E12" s="44" t="n">
        <v>335.64712528</v>
      </c>
      <c r="F12" s="43" t="n">
        <v>52</v>
      </c>
      <c r="G12" s="44" t="n">
        <v>288.941294</v>
      </c>
      <c r="I12" s="43" t="n">
        <v>0</v>
      </c>
      <c r="J12" s="44" t="n">
        <v>0</v>
      </c>
    </row>
    <row r="13" ht="12.75" customHeight="1" s="430">
      <c r="A13" s="17" t="n"/>
      <c r="B13" s="424" t="inlineStr">
        <is>
          <t>&gt; 1  year and &lt;= 1.5 years</t>
        </is>
      </c>
      <c r="C13" s="425" t="n"/>
      <c r="D13" s="43" t="n">
        <v>0</v>
      </c>
      <c r="E13" s="44" t="n">
        <v>409.26950301</v>
      </c>
      <c r="F13" s="43" t="n">
        <v>500</v>
      </c>
      <c r="G13" s="44" t="n">
        <v>329.649646</v>
      </c>
      <c r="I13" s="43" t="n">
        <v>500</v>
      </c>
      <c r="J13" s="44" t="n">
        <v>5</v>
      </c>
    </row>
    <row r="14" ht="12.75" customHeight="1" s="430">
      <c r="A14" s="17" t="n">
        <v>0</v>
      </c>
      <c r="B14" s="424" t="inlineStr">
        <is>
          <t>&gt; 1.5 years and &lt;= 2 years</t>
        </is>
      </c>
      <c r="C14" s="424" t="n"/>
      <c r="D14" s="45" t="n">
        <v>20</v>
      </c>
      <c r="E14" s="213" t="n">
        <v>315.78513314</v>
      </c>
      <c r="F14" s="45" t="n">
        <v>125.75</v>
      </c>
      <c r="G14" s="213" t="n">
        <v>312.045277</v>
      </c>
      <c r="I14" s="43" t="n">
        <v>125.75</v>
      </c>
      <c r="J14" s="44" t="n">
        <v>52</v>
      </c>
    </row>
    <row r="15" ht="12.75" customHeight="1" s="430">
      <c r="A15" s="17" t="n">
        <v>0</v>
      </c>
      <c r="B15" s="424" t="inlineStr">
        <is>
          <t>&gt; 2 years and &lt;= 3 years</t>
        </is>
      </c>
      <c r="C15" s="424" t="n"/>
      <c r="D15" s="45" t="n">
        <v>5</v>
      </c>
      <c r="E15" s="213" t="n">
        <v>839.51499171</v>
      </c>
      <c r="F15" s="45" t="n">
        <v>20</v>
      </c>
      <c r="G15" s="213" t="n">
        <v>631.875572</v>
      </c>
      <c r="I15" s="43" t="n">
        <v>20</v>
      </c>
      <c r="J15" s="44" t="n">
        <v>625.75</v>
      </c>
    </row>
    <row r="16" ht="12.75" customHeight="1" s="430">
      <c r="A16" s="17" t="n">
        <v>0</v>
      </c>
      <c r="B16" s="424" t="inlineStr">
        <is>
          <t>&gt; 3 years and &lt;= 4 years</t>
        </is>
      </c>
      <c r="C16" s="424" t="n"/>
      <c r="D16" s="45" t="n">
        <v>74</v>
      </c>
      <c r="E16" s="213" t="n">
        <v>688.52420785</v>
      </c>
      <c r="F16" s="45" t="n">
        <v>5</v>
      </c>
      <c r="G16" s="213" t="n">
        <v>681.1914869999999</v>
      </c>
      <c r="I16" s="43" t="n">
        <v>5</v>
      </c>
      <c r="J16" s="44" t="n">
        <v>20</v>
      </c>
    </row>
    <row r="17" ht="12.75" customHeight="1" s="430">
      <c r="A17" s="17" t="n">
        <v>0</v>
      </c>
      <c r="B17" s="424" t="inlineStr">
        <is>
          <t>&gt; 4 years and &lt;= 5 years</t>
        </is>
      </c>
      <c r="C17" s="424" t="n"/>
      <c r="D17" s="45" t="n">
        <v>55</v>
      </c>
      <c r="E17" s="213" t="n">
        <v>825.18746579</v>
      </c>
      <c r="F17" s="45" t="n">
        <v>74</v>
      </c>
      <c r="G17" s="213" t="n">
        <v>626.3565600000001</v>
      </c>
      <c r="I17" s="43" t="n">
        <v>74</v>
      </c>
      <c r="J17" s="44" t="n">
        <v>5</v>
      </c>
    </row>
    <row r="18" ht="12.75" customHeight="1" s="430">
      <c r="A18" s="17" t="n">
        <v>0</v>
      </c>
      <c r="B18" s="424" t="inlineStr">
        <is>
          <t>&gt; 5 years and &lt;= 10 years</t>
        </is>
      </c>
      <c r="C18" s="425" t="n"/>
      <c r="D18" s="43" t="n">
        <v>180.29539437</v>
      </c>
      <c r="E18" s="44" t="n">
        <v>3146.34126559</v>
      </c>
      <c r="F18" s="43" t="n">
        <v>209.421961</v>
      </c>
      <c r="G18" s="44" t="n">
        <v>2808.482474</v>
      </c>
      <c r="I18" s="43" t="n">
        <v>210.29539437</v>
      </c>
      <c r="J18" s="44" t="n">
        <v>172.536396</v>
      </c>
    </row>
    <row r="19" ht="12.75" customHeight="1" s="430">
      <c r="A19" s="17" t="n">
        <v>0</v>
      </c>
      <c r="B19" s="424" t="inlineStr">
        <is>
          <t>&gt; 10 years</t>
        </is>
      </c>
      <c r="C19" s="425" t="n"/>
      <c r="D19" s="43" t="n">
        <v>309.2</v>
      </c>
      <c r="E19" s="44" t="n">
        <v>1215.62256761</v>
      </c>
      <c r="F19" s="43" t="n">
        <v>340.2</v>
      </c>
      <c r="G19" s="44" t="n">
        <v>1249.966402</v>
      </c>
      <c r="I19" s="43" t="n">
        <v>334.2</v>
      </c>
      <c r="J19" s="44" t="n">
        <v>451.085565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3344.75841878</v>
      </c>
      <c r="E9" s="53" t="n">
        <v>3261.471224</v>
      </c>
    </row>
    <row r="10" ht="12.75" customHeight="1" s="430">
      <c r="A10" s="17" t="n">
        <v>0</v>
      </c>
      <c r="B10" s="54" t="inlineStr">
        <is>
          <t>more than 300,000 Euros up to 1 mn. Euros</t>
        </is>
      </c>
      <c r="C10" s="54" t="n"/>
      <c r="D10" s="43" t="n">
        <v>1897.63396228</v>
      </c>
      <c r="E10" s="53" t="n">
        <v>1742.629957</v>
      </c>
    </row>
    <row r="11" ht="12.75" customHeight="1" s="430">
      <c r="A11" s="17" t="n"/>
      <c r="B11" s="54" t="inlineStr">
        <is>
          <t>more than 1 mn. Euros up to 10 mn. Euros</t>
        </is>
      </c>
      <c r="C11" s="54" t="n"/>
      <c r="D11" s="43" t="n">
        <v>1714.03482005</v>
      </c>
      <c r="E11" s="53" t="n">
        <v>1688.551745</v>
      </c>
    </row>
    <row r="12" ht="12.75" customHeight="1" s="430">
      <c r="A12" s="17" t="n">
        <v>0</v>
      </c>
      <c r="B12" s="54" t="inlineStr">
        <is>
          <t>more than 10 mn. Euros</t>
        </is>
      </c>
      <c r="C12" s="54" t="n"/>
      <c r="D12" s="43" t="n">
        <v>848.6475363799999</v>
      </c>
      <c r="E12" s="53" t="n">
        <v>666.750288</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1373.84155205</v>
      </c>
      <c r="H16" s="83" t="n">
        <v>2070.38288196</v>
      </c>
      <c r="I16" s="83" t="n">
        <v>2508.77085325</v>
      </c>
      <c r="J16" s="83" t="n">
        <v>0.32082</v>
      </c>
      <c r="K16" s="83" t="n">
        <v>24.19541618</v>
      </c>
      <c r="L16" s="83">
        <f>SUM(M16:R16)</f>
        <v/>
      </c>
      <c r="M16" s="83" t="n">
        <v>926.67036536</v>
      </c>
      <c r="N16" s="83" t="n">
        <v>219.63014616</v>
      </c>
      <c r="O16" s="83" t="n">
        <v>95.06829888</v>
      </c>
      <c r="P16" s="83" t="n">
        <v>583.64810127</v>
      </c>
      <c r="Q16" s="83" t="n">
        <v>0.05795954</v>
      </c>
      <c r="R16" s="83" t="n">
        <v>2.48834285</v>
      </c>
      <c r="S16" s="84" t="n">
        <v>0</v>
      </c>
      <c r="T16" s="262" t="n">
        <v>0</v>
      </c>
    </row>
    <row r="17" ht="12.75" customHeight="1" s="430">
      <c r="C17" s="79" t="n"/>
      <c r="D17" s="289">
        <f>"year "&amp;(AktJahr-1)</f>
        <v/>
      </c>
      <c r="E17" s="294">
        <f>F17+L17</f>
        <v/>
      </c>
      <c r="F17" s="85">
        <f>SUM(G17:K17)</f>
        <v/>
      </c>
      <c r="G17" s="85" t="n">
        <v>1302.866155</v>
      </c>
      <c r="H17" s="85" t="n">
        <v>1953.936215</v>
      </c>
      <c r="I17" s="85" t="n">
        <v>2405.559882</v>
      </c>
      <c r="J17" s="85" t="n">
        <v>22.938907</v>
      </c>
      <c r="K17" s="85" t="n">
        <v>0</v>
      </c>
      <c r="L17" s="85">
        <f>SUM(M17:R17)</f>
        <v/>
      </c>
      <c r="M17" s="85" t="n">
        <v>775.368113</v>
      </c>
      <c r="N17" s="85" t="n">
        <v>204.626509</v>
      </c>
      <c r="O17" s="85" t="n">
        <v>96.6425</v>
      </c>
      <c r="P17" s="85" t="n">
        <v>596.611043</v>
      </c>
      <c r="Q17" s="85" t="n">
        <v>0.184407</v>
      </c>
      <c r="R17" s="85" t="n">
        <v>0.66948</v>
      </c>
      <c r="S17" s="86" t="n">
        <v>0</v>
      </c>
      <c r="T17" s="295" t="n">
        <v>0</v>
      </c>
    </row>
    <row r="18" ht="12.75" customHeight="1" s="430">
      <c r="B18" s="13" t="inlineStr">
        <is>
          <t>DE</t>
        </is>
      </c>
      <c r="C18" s="81" t="inlineStr">
        <is>
          <t>Germany</t>
        </is>
      </c>
      <c r="D18" s="282">
        <f>$D$16</f>
        <v/>
      </c>
      <c r="E18" s="261">
        <f>F18+L18</f>
        <v/>
      </c>
      <c r="F18" s="83">
        <f>SUM(G18:K18)</f>
        <v/>
      </c>
      <c r="G18" s="83" t="n">
        <v>1373.84155205</v>
      </c>
      <c r="H18" s="83" t="n">
        <v>2070.38288196</v>
      </c>
      <c r="I18" s="83" t="n">
        <v>2508.77085325</v>
      </c>
      <c r="J18" s="83" t="n">
        <v>0.32082</v>
      </c>
      <c r="K18" s="83" t="n">
        <v>24.19541618</v>
      </c>
      <c r="L18" s="83">
        <f>SUM(M18:R18)</f>
        <v/>
      </c>
      <c r="M18" s="83" t="n">
        <v>926.67036536</v>
      </c>
      <c r="N18" s="83" t="n">
        <v>219.63014616</v>
      </c>
      <c r="O18" s="83" t="n">
        <v>95.06829888</v>
      </c>
      <c r="P18" s="83" t="n">
        <v>583.64810127</v>
      </c>
      <c r="Q18" s="83" t="n">
        <v>0.05795954</v>
      </c>
      <c r="R18" s="83" t="n">
        <v>2.48834285</v>
      </c>
      <c r="S18" s="84" t="n">
        <v>0</v>
      </c>
      <c r="T18" s="262" t="n">
        <v>0</v>
      </c>
    </row>
    <row r="19" ht="12.75" customHeight="1" s="430">
      <c r="C19" s="79" t="n"/>
      <c r="D19" s="289">
        <f>$D$17</f>
        <v/>
      </c>
      <c r="E19" s="294">
        <f>F19+L19</f>
        <v/>
      </c>
      <c r="F19" s="85">
        <f>SUM(G19:K19)</f>
        <v/>
      </c>
      <c r="G19" s="85" t="n">
        <v>1302.866155</v>
      </c>
      <c r="H19" s="85" t="n">
        <v>1953.936215</v>
      </c>
      <c r="I19" s="85" t="n">
        <v>2405.559882</v>
      </c>
      <c r="J19" s="85" t="n">
        <v>22.938907</v>
      </c>
      <c r="K19" s="85" t="n">
        <v>0</v>
      </c>
      <c r="L19" s="85">
        <f>SUM(M19:R19)</f>
        <v/>
      </c>
      <c r="M19" s="85" t="n">
        <v>775.368113</v>
      </c>
      <c r="N19" s="85" t="n">
        <v>204.626509</v>
      </c>
      <c r="O19" s="85" t="n">
        <v>96.6425</v>
      </c>
      <c r="P19" s="85" t="n">
        <v>596.611043</v>
      </c>
      <c r="Q19" s="85" t="n">
        <v>0.184407</v>
      </c>
      <c r="R19" s="85" t="n">
        <v>0.66948</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551</v>
      </c>
      <c r="F13" s="83" t="n">
        <v>0</v>
      </c>
      <c r="G13" s="83" t="n">
        <v>0</v>
      </c>
      <c r="H13" s="121" t="n">
        <v>0</v>
      </c>
      <c r="I13" s="83" t="n">
        <v>0</v>
      </c>
      <c r="J13" s="262" t="n">
        <v>551</v>
      </c>
    </row>
    <row r="14" ht="12.75" customHeight="1" s="430">
      <c r="B14" s="149" t="n"/>
      <c r="C14" s="54" t="n"/>
      <c r="D14" s="54">
        <f>"year "&amp;(AktJahr-1)</f>
        <v/>
      </c>
      <c r="E14" s="263" t="n">
        <v>36</v>
      </c>
      <c r="F14" s="124" t="n">
        <v>0</v>
      </c>
      <c r="G14" s="124" t="n">
        <v>0</v>
      </c>
      <c r="H14" s="127" t="n">
        <v>0</v>
      </c>
      <c r="I14" s="124" t="n">
        <v>0</v>
      </c>
      <c r="J14" s="264" t="n">
        <v>36</v>
      </c>
    </row>
    <row r="15" ht="12.75" customHeight="1" s="430">
      <c r="B15" s="149" t="inlineStr">
        <is>
          <t>DE</t>
        </is>
      </c>
      <c r="C15" s="81" t="inlineStr">
        <is>
          <t>Germany</t>
        </is>
      </c>
      <c r="D15" s="82">
        <f>$D$13</f>
        <v/>
      </c>
      <c r="E15" s="261" t="n">
        <v>323</v>
      </c>
      <c r="F15" s="83" t="n">
        <v>0</v>
      </c>
      <c r="G15" s="83" t="n">
        <v>0</v>
      </c>
      <c r="H15" s="121" t="n">
        <v>0</v>
      </c>
      <c r="I15" s="83" t="n">
        <v>0</v>
      </c>
      <c r="J15" s="262" t="n">
        <v>323</v>
      </c>
    </row>
    <row r="16" ht="12.75" customHeight="1" s="430">
      <c r="B16" s="149" t="n"/>
      <c r="C16" s="54" t="n"/>
      <c r="D16" s="54">
        <f>$D$14</f>
        <v/>
      </c>
      <c r="E16" s="263" t="n">
        <v>36</v>
      </c>
      <c r="F16" s="124" t="n">
        <v>0</v>
      </c>
      <c r="G16" s="124" t="n">
        <v>0</v>
      </c>
      <c r="H16" s="127" t="n">
        <v>0</v>
      </c>
      <c r="I16" s="124" t="n">
        <v>0</v>
      </c>
      <c r="J16" s="264" t="n">
        <v>36</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183</v>
      </c>
      <c r="F81" s="83" t="n">
        <v>0</v>
      </c>
      <c r="G81" s="83" t="n">
        <v>0</v>
      </c>
      <c r="H81" s="121" t="n">
        <v>0</v>
      </c>
      <c r="I81" s="83" t="n">
        <v>0</v>
      </c>
      <c r="J81" s="262" t="n">
        <v>183</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45</v>
      </c>
      <c r="F87" s="83" t="n">
        <v>0</v>
      </c>
      <c r="G87" s="83" t="n">
        <v>0</v>
      </c>
      <c r="H87" s="121" t="n">
        <v>0</v>
      </c>
      <c r="I87" s="83" t="n">
        <v>0</v>
      </c>
      <c r="J87" s="262" t="n">
        <v>45</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