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50482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Berlin Hyp AG</t>
        </is>
      </c>
      <c r="H2" s="4" t="n"/>
      <c r="I2" s="4" t="n"/>
    </row>
    <row r="3" ht="15" customHeight="1" s="406">
      <c r="G3" s="5" t="inlineStr">
        <is>
          <t>Corneliusstraße 7</t>
        </is>
      </c>
      <c r="H3" s="6" t="n"/>
      <c r="I3" s="6" t="n"/>
    </row>
    <row r="4" ht="15" customHeight="1" s="406">
      <c r="G4" s="5" t="inlineStr">
        <is>
          <t>10787 Berlin</t>
        </is>
      </c>
      <c r="H4" s="6" t="n"/>
      <c r="I4" s="6" t="n"/>
      <c r="J4" s="7" t="n"/>
    </row>
    <row r="5" ht="15" customHeight="1" s="406">
      <c r="G5" s="5" t="inlineStr">
        <is>
          <t>Telefon: +49 30 25 99 90</t>
        </is>
      </c>
      <c r="H5" s="6" t="n"/>
      <c r="I5" s="6" t="n"/>
      <c r="J5" s="7" t="n"/>
    </row>
    <row r="6" ht="15" customHeight="1" s="406">
      <c r="G6" s="5" t="inlineStr">
        <is>
          <t>Telefax: +49 30 25 99 91 31</t>
        </is>
      </c>
      <c r="H6" s="6" t="n"/>
      <c r="I6" s="6" t="n"/>
      <c r="J6" s="7" t="n"/>
    </row>
    <row r="7" ht="15" customHeight="1" s="406">
      <c r="G7" s="5" t="inlineStr">
        <is>
          <t>E-Mail: info@berlinhyp.de</t>
        </is>
      </c>
      <c r="H7" s="6" t="n"/>
      <c r="I7" s="6" t="n"/>
    </row>
    <row r="8" ht="14.1" customFormat="1" customHeight="1" s="8">
      <c r="A8" s="9" t="n"/>
      <c r="G8" s="5" t="inlineStr">
        <is>
          <t>Internet: www.berlinhyp.de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17935.21458478</v>
      </c>
      <c r="E21" s="370" t="n">
        <v>17452.945991</v>
      </c>
      <c r="F21" s="369" t="n">
        <v>17227.77577679</v>
      </c>
      <c r="G21" s="370" t="n">
        <v>16267.475105</v>
      </c>
      <c r="H21" s="369" t="n">
        <v>18286.93907036</v>
      </c>
      <c r="I21" s="370" t="n">
        <v>18036.912814</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18822.99283769</v>
      </c>
      <c r="E23" s="374" t="n">
        <v>18394.404396</v>
      </c>
      <c r="F23" s="373" t="n">
        <v>18640.02884936</v>
      </c>
      <c r="G23" s="374" t="n">
        <v>17797.197547</v>
      </c>
      <c r="H23" s="373" t="n">
        <v>19342.42690229</v>
      </c>
      <c r="I23" s="374" t="n">
        <v>19012.563403</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700.558559469</v>
      </c>
      <c r="E27" s="386" t="n">
        <v>672.9790459999999</v>
      </c>
      <c r="F27" s="385" t="n">
        <v>344.555515536</v>
      </c>
      <c r="G27" s="386" t="n">
        <v>325.349502</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187.219693441</v>
      </c>
      <c r="E29" s="391" t="n">
        <v>268.479359</v>
      </c>
      <c r="F29" s="390" t="n">
        <v>1067.697557037</v>
      </c>
      <c r="G29" s="391" t="n">
        <v>1204.37294</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887.77825291</v>
      </c>
      <c r="E31" s="27" t="n">
        <v>941.5</v>
      </c>
      <c r="F31" s="26" t="n">
        <v>1412.25307257</v>
      </c>
      <c r="G31" s="27" t="n">
        <v>1529.7</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131.03159783</v>
      </c>
      <c r="E37" s="370" t="n">
        <v>191.039267</v>
      </c>
      <c r="F37" s="369" t="n">
        <v>137.00047898</v>
      </c>
      <c r="G37" s="370" t="n">
        <v>203.409205</v>
      </c>
      <c r="H37" s="369" t="n">
        <v>133.83812504</v>
      </c>
      <c r="I37" s="370" t="n">
        <v>186.95089</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167.47842754</v>
      </c>
      <c r="E39" s="374" t="n">
        <v>220.118907</v>
      </c>
      <c r="F39" s="373" t="n">
        <v>183.15159608</v>
      </c>
      <c r="G39" s="374" t="n">
        <v>234.878761</v>
      </c>
      <c r="H39" s="373" t="n">
        <v>162.64095551</v>
      </c>
      <c r="I39" s="374" t="n">
        <v>202.340662</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5.436161474</v>
      </c>
      <c r="E43" s="386" t="n">
        <v>7.959804</v>
      </c>
      <c r="F43" s="385" t="n">
        <v>2.74000958</v>
      </c>
      <c r="G43" s="386" t="n">
        <v>4.068184</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31.010668236</v>
      </c>
      <c r="E45" s="391" t="n">
        <v>21.119836</v>
      </c>
      <c r="F45" s="390" t="n">
        <v>43.41110751999999</v>
      </c>
      <c r="G45" s="391" t="n">
        <v>27.401373</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t="n">
        <v>36.44682971</v>
      </c>
      <c r="E47" s="27" t="n">
        <v>29.1</v>
      </c>
      <c r="F47" s="26" t="n">
        <v>46.1511171</v>
      </c>
      <c r="G47" s="27" t="n">
        <v>31.5</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17935.21458478</v>
      </c>
      <c r="E9" s="224" t="n">
        <v>17452.945991</v>
      </c>
    </row>
    <row r="10" ht="21.75" customFormat="1" customHeight="1" s="165" thickBot="1">
      <c r="B10" s="249" t="inlineStr">
        <is>
          <t>davon Anteil festverzinslicher Pfandbriefe
§ 28 Abs. 1 Nr. 13  (gewichteter Durchschnitt)</t>
        </is>
      </c>
      <c r="C10" s="166" t="inlineStr">
        <is>
          <t>%</t>
        </is>
      </c>
      <c r="D10" s="167" t="n">
        <v>97.10067589000001</v>
      </c>
      <c r="E10" s="209" t="n">
        <v>99.89</v>
      </c>
    </row>
    <row r="11" ht="13.5" customHeight="1" s="406" thickBot="1">
      <c r="B11" s="205" t="n"/>
      <c r="C11" s="21" t="n"/>
      <c r="D11" s="21" t="n"/>
      <c r="E11" s="210" t="n"/>
    </row>
    <row r="12">
      <c r="B12" s="247" t="inlineStr">
        <is>
          <t>Deckungsmasse</t>
        </is>
      </c>
      <c r="C12" s="250" t="inlineStr">
        <is>
          <t>(Mio. €)</t>
        </is>
      </c>
      <c r="D12" s="207" t="n">
        <v>18822.99283769</v>
      </c>
      <c r="E12" s="208" t="n">
        <v>18394.404396</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75.25768961</v>
      </c>
      <c r="E18" s="212" t="n">
        <v>74.81999999999999</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-237.850147429</v>
      </c>
      <c r="E20" s="212" t="n">
        <v>-235.176073025</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4.64</v>
      </c>
      <c r="E30" s="212" t="n">
        <v>4.23</v>
      </c>
    </row>
    <row r="31" ht="21" customHeight="1" s="406">
      <c r="B31" s="172" t="inlineStr">
        <is>
          <t xml:space="preserve">durchschnittlicher gewichteter Beleihungsauslauf
§ 28 Abs. 2 Nr. 3  </t>
        </is>
      </c>
      <c r="C31" s="171" t="inlineStr">
        <is>
          <t>%</t>
        </is>
      </c>
      <c r="D31" s="170" t="n">
        <v>57.303133</v>
      </c>
      <c r="E31" s="212" t="n">
        <v>57.15</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132.47595975</v>
      </c>
      <c r="E35" s="212" t="n">
        <v>162.455202</v>
      </c>
    </row>
    <row r="36">
      <c r="A36" s="218" t="n"/>
      <c r="B36" s="242" t="inlineStr">
        <is>
          <t>Tag, an dem sich die größte negative Summe ergibt</t>
        </is>
      </c>
      <c r="C36" s="169" t="inlineStr">
        <is>
          <t>Tag (1-180)</t>
        </is>
      </c>
      <c r="D36" s="362" t="n">
        <v>14</v>
      </c>
      <c r="E36" s="363" t="n">
        <v>119</v>
      </c>
    </row>
    <row r="37" ht="21.75" customHeight="1" s="406" thickBot="1">
      <c r="A37" s="218" t="n">
        <v>1</v>
      </c>
      <c r="B37" s="173" t="inlineStr">
        <is>
          <t>Gesamtbetrag der Deckungswerte, welche die Anforderungen von § 4 Abs. 1a S. 3 PfandBG erfüllen (Liquiditätsdeckung)</t>
        </is>
      </c>
      <c r="C37" s="248" t="inlineStr">
        <is>
          <t>(Mio. €)</t>
        </is>
      </c>
      <c r="D37" s="214" t="n">
        <v>938.398415312</v>
      </c>
      <c r="E37" s="215" t="n">
        <v>934.734608</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0.197111</v>
      </c>
      <c r="E48" s="215" t="n">
        <v>0.12</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131.03159783</v>
      </c>
      <c r="E9" s="224" t="n">
        <v>191.039267</v>
      </c>
    </row>
    <row r="10" ht="21.75" customFormat="1" customHeight="1" s="165" thickBot="1">
      <c r="A10" s="218" t="n">
        <v>1</v>
      </c>
      <c r="B10" s="249" t="inlineStr">
        <is>
          <t>davon Anteil festverzinslicher Pfandbriefe
§ 28 Abs. 1 Nr. 13 (gewichteter Durchschnitt)</t>
        </is>
      </c>
      <c r="C10" s="166" t="inlineStr">
        <is>
          <t>%</t>
        </is>
      </c>
      <c r="D10" s="167" t="n">
        <v>100</v>
      </c>
      <c r="E10" s="209" t="n">
        <v>100</v>
      </c>
    </row>
    <row r="11" ht="13.5" customHeight="1" s="406" thickBot="1">
      <c r="A11" s="218" t="n">
        <v>1</v>
      </c>
      <c r="B11" s="205" t="n"/>
      <c r="C11" s="21" t="n"/>
      <c r="D11" s="21" t="n"/>
      <c r="E11" s="210" t="n"/>
    </row>
    <row r="12">
      <c r="A12" s="218" t="n">
        <v>1</v>
      </c>
      <c r="B12" s="247" t="inlineStr">
        <is>
          <t>Deckungsmasse</t>
        </is>
      </c>
      <c r="C12" s="251" t="inlineStr">
        <is>
          <t>(Mio. €)</t>
        </is>
      </c>
      <c r="D12" s="223" t="n">
        <v>167.47842754</v>
      </c>
      <c r="E12" s="224" t="n">
        <v>220.118907</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v>0</v>
      </c>
    </row>
    <row r="16" ht="18" customHeight="1" s="406">
      <c r="A16" s="218" t="n"/>
      <c r="B16" s="244" t="inlineStr">
        <is>
          <t xml:space="preserve">davon Anteil festverzinslicher Deckungsmasse
§ 28 Abs. 1 Nr. 13 </t>
        </is>
      </c>
      <c r="C16" s="171" t="inlineStr">
        <is>
          <t>%</t>
        </is>
      </c>
      <c r="D16" s="170" t="n">
        <v>100</v>
      </c>
      <c r="E16" s="212" t="n">
        <v>100</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0.98688835</v>
      </c>
      <c r="E30" s="212" t="n">
        <v>0.76</v>
      </c>
    </row>
    <row r="31">
      <c r="A31" s="218" t="n"/>
      <c r="B31" s="242" t="inlineStr">
        <is>
          <t>Tag, an dem sich die größte negative Summe ergibt</t>
        </is>
      </c>
      <c r="C31" s="169" t="inlineStr">
        <is>
          <t>Tag (1-180)</t>
        </is>
      </c>
      <c r="D31" s="362" t="n">
        <v>147</v>
      </c>
      <c r="E31" s="363" t="n">
        <v>11</v>
      </c>
    </row>
    <row r="32" ht="21.75" customHeight="1" s="406" thickBot="1">
      <c r="A32" s="218" t="n"/>
      <c r="B32" s="173" t="inlineStr">
        <is>
          <t>Gesamtbetrag der Deckungswerte, welche die Anforderungen von § 4 Abs. 1a S. 3 PfandBG erfüllen (Liquiditätsdeckung)</t>
        </is>
      </c>
      <c r="C32" s="248" t="inlineStr">
        <is>
          <t>(Mio. €)</t>
        </is>
      </c>
      <c r="D32" s="214" t="n">
        <v>9.73475614</v>
      </c>
      <c r="E32" s="215" t="n">
        <v>11.9586</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328.5" customHeight="1" s="406" thickBot="1">
      <c r="B10" s="230" t="inlineStr">
        <is>
          <t>ISIN</t>
        </is>
      </c>
      <c r="C10" s="204" t="inlineStr">
        <is>
          <t>(Mio. €)</t>
        </is>
      </c>
      <c r="D10" s="500" t="inlineStr">
        <is>
          <t>CH1202242249, DE000BHY0AU8, DE000BHY0BN1, DE000BHY0BQ4, DE000BHY0BV4, DE000BHY0BZ5, DE000BHY0B14, DE000BHY0C47, DE000BHY0C70, DE000BHY0C88, DE000BHY0GC3, DE000BHY0GD1, DE000BHY0GE9, DE000BHY0GK6, DE000BHY0GL4, DE000BHY0GM2, DE000BHY0GQ3, DE000BHY0GT7, DE000BHY0GX9, DE000BHY0GY7, DE000BHY0GZ4, DE000BHY0HC1, DE000BHY0HM0, DE000BHY0HN8, DE000BHY0HP3, DE000BHY0HW9, DE000BHY0HZ2, DE000BHY0H34, DE000BHY0JB9, DE000BHY0JC7, DE000BHY0JD5, DE000BHY0JJ2, DE000BHY0JS3, DE000BHY0JU9, DE000BHY0JW5, DE000BHY0JX3, DE000BHY0JY1, DE000BHY0J08, DE000BHY0J81, DE000BHY0MQ1, DE000BHY0MX7, DE000BHY0SB0, DE000BHY0SC8, DE000BHY0SP0, DE0002180064, DE0002190097, DE0002190253, DE0002190295, DE0002190303, DE0002190329, DE0002190337, DE0002190345, DE0002190402, DE0002190436, DE0002190444, DE0002190485, DE0002190543, DE0002190741, DE0002190782, DE0002190832, DE0002190972, DE0002191020, DE0002200003, DE0002200359, DE0002200375, DE0002200409, DE0002200417, DE0002200425, DE0002200441, DE0002200458, DE0002200466, DE0002200516, DE0002200532, DE0002200557, DE0002200565, DE0002200573, DE0002200599, DE0002200615, DE0002200623, DE0002200649, DE0002200664, DE0002200672, DE0002200680, DE0002200698, DE0002200706, DE0002200714, DE0002200763, DE0002210028</t>
        </is>
      </c>
      <c r="E10" s="501" t="inlineStr">
        <is>
          <t>CH1202242249, DE000BHY0AU8, DE000BHY0BE0, DE000BHY0BN1, DE000BHY0BQ4, DE000BHY0BV4, DE000BHY0BZ5, DE000BHY0B14, DE000BHY0C47, DE000BHY0C70, DE000BHY0C88, DE000BHY0GC3, DE000BHY0GD1, DE000BHY0GE9, DE000BHY0GH2, DE000BHY0GK6, DE000BHY0GL4, DE000BHY0GM2, DE000BHY0GQ3, DE000BHY0GT7, DE000BHY0GX9, DE000BHY0HC1, DE000BHY0HM0, DE000BHY0HN8, DE000BHY0HP3, DE000BHY0HW9, DE000BHY0HZ2, DE000BHY0H34, DE000BHY0JB9, DE000BHY0JC7, DE000BHY0JD5, DE000BHY0JJ2, DE000BHY0JS3, DE000BHY0JU9, DE000BHY0JW5, DE000BHY0JX3, DE000BHY0JY1, DE000BHY0MQ1, DE000BHY0MT5, DE000BHY0MX7, DE000BHY0SB0, DE000BHY0SP0, DE0002180064, DE0002190097, DE0002190204, DE0002190220, DE0002190253, DE0002190295, DE0002190303, DE0002190329, DE0002190337, DE0002190345, DE0002190402, DE0002190436, DE0002190444, DE0002190485, DE0002190543, DE0002190725, DE0002190741, DE0002190782, DE0002190832, DE0002190972, DE0002191020, DE0002200003, DE0002200250, DE0002200359, DE0002200375, DE0002200409, DE0002200417, DE0002200425, DE0002200441, DE0002200458, DE0002200466, DE0002200516, DE0002200532, DE0002200557, DE0002200565, DE0002200573, DE0002200599, DE0002200615, DE0002200623, DE0002200649, DE0002200664, DE0002200672, DE0002200680, DE0002200698, DE0002200706, DE0002200714, DE0002200763, DE0002210028</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24" customHeight="1" s="406" thickBot="1">
      <c r="B22" s="230" t="inlineStr">
        <is>
          <t>ISIN</t>
        </is>
      </c>
      <c r="C22" s="204" t="inlineStr">
        <is>
          <t>(Mio. €)</t>
        </is>
      </c>
      <c r="D22" s="500" t="inlineStr">
        <is>
          <t>DE0002193315, DE0002193372, DE0002193646, DE0002203213</t>
        </is>
      </c>
      <c r="E22" s="501" t="inlineStr">
        <is>
          <t>DE0002193315, DE0002193372, DE0002193646, DE0002203213, DE0002206737</t>
        </is>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18.07.2024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06</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BHH</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Berlin Hyp AG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416.49109589</v>
      </c>
      <c r="E11" s="45" t="n">
        <v>1446.52131028</v>
      </c>
      <c r="F11" s="44" t="n">
        <v>568.491812</v>
      </c>
      <c r="G11" s="45" t="n">
        <v>1079.598209</v>
      </c>
      <c r="I11" s="44" t="n">
        <v>0</v>
      </c>
      <c r="J11" s="45" t="n">
        <v>0</v>
      </c>
    </row>
    <row r="12" ht="12.75" customHeight="1" s="406">
      <c r="A12" s="17" t="n">
        <v>0</v>
      </c>
      <c r="B12" s="412" t="inlineStr">
        <is>
          <t>&gt; 0,5 Jahre und &lt;= 1 Jahr</t>
        </is>
      </c>
      <c r="C12" s="413" t="n"/>
      <c r="D12" s="44" t="n">
        <v>573</v>
      </c>
      <c r="E12" s="45" t="n">
        <v>1059.97046501</v>
      </c>
      <c r="F12" s="44" t="n">
        <v>1082</v>
      </c>
      <c r="G12" s="45" t="n">
        <v>992.232937</v>
      </c>
      <c r="I12" s="44" t="n">
        <v>0</v>
      </c>
      <c r="J12" s="45" t="n">
        <v>0</v>
      </c>
    </row>
    <row r="13" ht="12.75" customHeight="1" s="406">
      <c r="A13" s="17" t="n"/>
      <c r="B13" s="412" t="inlineStr">
        <is>
          <t>&gt; 1 Jahr und &lt;= 1,5 Jahre</t>
        </is>
      </c>
      <c r="C13" s="413" t="n"/>
      <c r="D13" s="44" t="n">
        <v>1932</v>
      </c>
      <c r="E13" s="45" t="n">
        <v>1841.13491197</v>
      </c>
      <c r="F13" s="44" t="n">
        <v>166</v>
      </c>
      <c r="G13" s="45" t="n">
        <v>1357.296044</v>
      </c>
      <c r="I13" s="44" t="n">
        <v>416.49109589</v>
      </c>
      <c r="J13" s="45" t="n">
        <v>568.491812</v>
      </c>
    </row>
    <row r="14" ht="12.75" customHeight="1" s="406">
      <c r="A14" s="17" t="n">
        <v>0</v>
      </c>
      <c r="B14" s="412" t="inlineStr">
        <is>
          <t>&gt; 1,5 Jahre und &lt;= 2 Jahre</t>
        </is>
      </c>
      <c r="C14" s="412" t="n"/>
      <c r="D14" s="46" t="n">
        <v>1632.5</v>
      </c>
      <c r="E14" s="217" t="n">
        <v>890.60305128</v>
      </c>
      <c r="F14" s="46" t="n">
        <v>573</v>
      </c>
      <c r="G14" s="217" t="n">
        <v>614.042454</v>
      </c>
      <c r="I14" s="44" t="n">
        <v>573</v>
      </c>
      <c r="J14" s="45" t="n">
        <v>1082</v>
      </c>
    </row>
    <row r="15" ht="12.75" customHeight="1" s="406">
      <c r="A15" s="17" t="n">
        <v>0</v>
      </c>
      <c r="B15" s="412" t="inlineStr">
        <is>
          <t>&gt; 2 Jahre und &lt;= 3 Jahre</t>
        </is>
      </c>
      <c r="C15" s="412" t="n"/>
      <c r="D15" s="46" t="n">
        <v>2004.598090098</v>
      </c>
      <c r="E15" s="217" t="n">
        <v>2789.95347176</v>
      </c>
      <c r="F15" s="46" t="n">
        <v>2939.5</v>
      </c>
      <c r="G15" s="217" t="n">
        <v>2635.446215</v>
      </c>
      <c r="I15" s="44" t="n">
        <v>3564.5</v>
      </c>
      <c r="J15" s="45" t="n">
        <v>739</v>
      </c>
    </row>
    <row r="16" ht="12.75" customHeight="1" s="406">
      <c r="A16" s="17" t="n">
        <v>0</v>
      </c>
      <c r="B16" s="412" t="inlineStr">
        <is>
          <t>&gt; 3 Jahre und &lt;= 4 Jahre</t>
        </is>
      </c>
      <c r="C16" s="412" t="n"/>
      <c r="D16" s="46" t="n">
        <v>2700</v>
      </c>
      <c r="E16" s="217" t="n">
        <v>3036.21589419</v>
      </c>
      <c r="F16" s="46" t="n">
        <v>1501.331835</v>
      </c>
      <c r="G16" s="217" t="n">
        <v>2612.395315</v>
      </c>
      <c r="I16" s="44" t="n">
        <v>2004.598090098</v>
      </c>
      <c r="J16" s="45" t="n">
        <v>2939.5</v>
      </c>
    </row>
    <row r="17" ht="12.75" customHeight="1" s="406">
      <c r="A17" s="17" t="n">
        <v>0</v>
      </c>
      <c r="B17" s="412" t="inlineStr">
        <is>
          <t>&gt; 4 Jahre und &lt;= 5 Jahre</t>
        </is>
      </c>
      <c r="C17" s="412" t="n"/>
      <c r="D17" s="46" t="n">
        <v>2107</v>
      </c>
      <c r="E17" s="217" t="n">
        <v>2285.91148305</v>
      </c>
      <c r="F17" s="46" t="n">
        <v>2725</v>
      </c>
      <c r="G17" s="217" t="n">
        <v>2625.526121</v>
      </c>
      <c r="I17" s="44" t="n">
        <v>2700</v>
      </c>
      <c r="J17" s="45" t="n">
        <v>1501.331835</v>
      </c>
    </row>
    <row r="18" ht="12.75" customHeight="1" s="406">
      <c r="A18" s="17" t="n">
        <v>0</v>
      </c>
      <c r="B18" s="412" t="inlineStr">
        <is>
          <t>&gt; 5 Jahre und &lt;= 10 Jahre</t>
        </is>
      </c>
      <c r="C18" s="413" t="n"/>
      <c r="D18" s="44" t="n">
        <v>5653.5</v>
      </c>
      <c r="E18" s="45" t="n">
        <v>5058.79234853</v>
      </c>
      <c r="F18" s="44" t="n">
        <v>7015.5</v>
      </c>
      <c r="G18" s="45" t="n">
        <v>6038.394248</v>
      </c>
      <c r="I18" s="44" t="n">
        <v>7760.5</v>
      </c>
      <c r="J18" s="45" t="n">
        <v>8461.5</v>
      </c>
    </row>
    <row r="19" ht="12.75" customHeight="1" s="406">
      <c r="A19" s="17" t="n">
        <v>0</v>
      </c>
      <c r="B19" s="412" t="inlineStr">
        <is>
          <t>&gt; 10 Jahre</t>
        </is>
      </c>
      <c r="C19" s="413" t="n"/>
      <c r="D19" s="44" t="n">
        <v>916.12539879</v>
      </c>
      <c r="E19" s="45" t="n">
        <v>413.88990172</v>
      </c>
      <c r="F19" s="44" t="n">
        <v>882.122344</v>
      </c>
      <c r="G19" s="45" t="n">
        <v>439.472853</v>
      </c>
      <c r="I19" s="44" t="n">
        <v>916.12539879</v>
      </c>
      <c r="J19" s="45" t="n">
        <v>2161.122344</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0.03159783</v>
      </c>
      <c r="E24" s="45" t="n">
        <v>0.52390419</v>
      </c>
      <c r="F24" s="44" t="n">
        <v>0.039267</v>
      </c>
      <c r="G24" s="45" t="n">
        <v>0.343999</v>
      </c>
      <c r="I24" s="44" t="n">
        <v>0</v>
      </c>
      <c r="J24" s="45" t="n">
        <v>0</v>
      </c>
    </row>
    <row r="25" ht="12.75" customHeight="1" s="406">
      <c r="A25" s="17" t="n"/>
      <c r="B25" s="412" t="inlineStr">
        <is>
          <t>&gt; 0,5 Jahre und &lt;= 1 Jahr</t>
        </is>
      </c>
      <c r="C25" s="413" t="n"/>
      <c r="D25" s="44" t="n">
        <v>0</v>
      </c>
      <c r="E25" s="45" t="n">
        <v>13.30018157</v>
      </c>
      <c r="F25" s="44" t="n">
        <v>10</v>
      </c>
      <c r="G25" s="45" t="n">
        <v>10.433505</v>
      </c>
      <c r="I25" s="44" t="n">
        <v>0</v>
      </c>
      <c r="J25" s="45" t="n">
        <v>0</v>
      </c>
    </row>
    <row r="26" ht="12.75" customHeight="1" s="406">
      <c r="A26" s="17" t="n">
        <v>1</v>
      </c>
      <c r="B26" s="412" t="inlineStr">
        <is>
          <t>&gt; 1 Jahr und &lt;= 1,5 Jahre</t>
        </is>
      </c>
      <c r="C26" s="413" t="n"/>
      <c r="D26" s="44" t="n">
        <v>35</v>
      </c>
      <c r="E26" s="45" t="n">
        <v>0.23562024</v>
      </c>
      <c r="F26" s="44" t="n">
        <v>0</v>
      </c>
      <c r="G26" s="45" t="n">
        <v>0.357745</v>
      </c>
      <c r="I26" s="44" t="n">
        <v>0.03159783</v>
      </c>
      <c r="J26" s="45" t="n">
        <v>0.039267</v>
      </c>
    </row>
    <row r="27" ht="12.75" customHeight="1" s="406">
      <c r="A27" s="17" t="n">
        <v>1</v>
      </c>
      <c r="B27" s="412" t="inlineStr">
        <is>
          <t>&gt; 1,5 Jahre und &lt;= 2 Jahre</t>
        </is>
      </c>
      <c r="C27" s="412" t="n"/>
      <c r="D27" s="46" t="n">
        <v>0</v>
      </c>
      <c r="E27" s="217" t="n">
        <v>0.22675391</v>
      </c>
      <c r="F27" s="46" t="n">
        <v>0</v>
      </c>
      <c r="G27" s="217" t="n">
        <v>5.304858</v>
      </c>
      <c r="I27" s="44" t="n">
        <v>0</v>
      </c>
      <c r="J27" s="45" t="n">
        <v>10</v>
      </c>
    </row>
    <row r="28" ht="12.75" customHeight="1" s="406">
      <c r="A28" s="17" t="n">
        <v>1</v>
      </c>
      <c r="B28" s="412" t="inlineStr">
        <is>
          <t>&gt; 2 Jahre und &lt;= 3 Jahre</t>
        </is>
      </c>
      <c r="C28" s="412" t="n"/>
      <c r="D28" s="46" t="n">
        <v>96</v>
      </c>
      <c r="E28" s="217" t="n">
        <v>2.4894397</v>
      </c>
      <c r="F28" s="46" t="n">
        <v>35</v>
      </c>
      <c r="G28" s="217" t="n">
        <v>0.461677</v>
      </c>
      <c r="I28" s="44" t="n">
        <v>35</v>
      </c>
      <c r="J28" s="45" t="n">
        <v>0</v>
      </c>
    </row>
    <row r="29" ht="12.75" customHeight="1" s="406">
      <c r="A29" s="17" t="n">
        <v>1</v>
      </c>
      <c r="B29" s="412" t="inlineStr">
        <is>
          <t>&gt; 3 Jahre und &lt;= 4 Jahre</t>
        </is>
      </c>
      <c r="C29" s="412" t="n"/>
      <c r="D29" s="46" t="n">
        <v>0</v>
      </c>
      <c r="E29" s="217" t="n">
        <v>0.1121374</v>
      </c>
      <c r="F29" s="46" t="n">
        <v>96</v>
      </c>
      <c r="G29" s="217" t="n">
        <v>2.506676</v>
      </c>
      <c r="I29" s="44" t="n">
        <v>96</v>
      </c>
      <c r="J29" s="45" t="n">
        <v>35</v>
      </c>
    </row>
    <row r="30" ht="12.75" customHeight="1" s="406">
      <c r="A30" s="17" t="n">
        <v>1</v>
      </c>
      <c r="B30" s="412" t="inlineStr">
        <is>
          <t>&gt; 4 Jahre und &lt;= 5 Jahre</t>
        </is>
      </c>
      <c r="C30" s="412" t="n"/>
      <c r="D30" s="46" t="n">
        <v>0</v>
      </c>
      <c r="E30" s="217" t="n">
        <v>0.32343844</v>
      </c>
      <c r="F30" s="46" t="n">
        <v>0</v>
      </c>
      <c r="G30" s="217" t="n">
        <v>50.114097</v>
      </c>
      <c r="I30" s="44" t="n">
        <v>0</v>
      </c>
      <c r="J30" s="45" t="n">
        <v>96</v>
      </c>
    </row>
    <row r="31" ht="12.75" customHeight="1" s="406">
      <c r="A31" s="17" t="n">
        <v>1</v>
      </c>
      <c r="B31" s="412" t="inlineStr">
        <is>
          <t>&gt; 5 Jahre und &lt;= 10 Jahre</t>
        </is>
      </c>
      <c r="C31" s="413" t="n"/>
      <c r="D31" s="44" t="n">
        <v>0</v>
      </c>
      <c r="E31" s="45" t="n">
        <v>0.23725901</v>
      </c>
      <c r="F31" s="44" t="n">
        <v>0</v>
      </c>
      <c r="G31" s="45" t="n">
        <v>0.54232</v>
      </c>
      <c r="I31" s="44" t="n">
        <v>0</v>
      </c>
      <c r="J31" s="45" t="n">
        <v>0</v>
      </c>
    </row>
    <row r="32" ht="12.75" customHeight="1" s="406">
      <c r="B32" s="412" t="inlineStr">
        <is>
          <t>&gt; 10 Jahre</t>
        </is>
      </c>
      <c r="C32" s="413" t="n"/>
      <c r="D32" s="44" t="n">
        <v>0</v>
      </c>
      <c r="E32" s="45" t="n">
        <v>150.02969308</v>
      </c>
      <c r="F32" s="44" t="n">
        <v>50</v>
      </c>
      <c r="G32" s="45" t="n">
        <v>150.05403</v>
      </c>
      <c r="I32" s="44" t="n">
        <v>0</v>
      </c>
      <c r="J32" s="45" t="n">
        <v>50</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16.25486815</v>
      </c>
      <c r="E9" s="54" t="n">
        <v>20.048449</v>
      </c>
    </row>
    <row r="10" ht="12.75" customHeight="1" s="406">
      <c r="A10" s="17" t="n">
        <v>0</v>
      </c>
      <c r="B10" s="55" t="inlineStr">
        <is>
          <t>Mehr als 300 Tsd. € bis einschließlich 1 Mio. €</t>
        </is>
      </c>
      <c r="C10" s="55" t="n"/>
      <c r="D10" s="44" t="n">
        <v>62.32465846</v>
      </c>
      <c r="E10" s="54" t="n">
        <v>72.90072000000001</v>
      </c>
    </row>
    <row r="11" ht="12.75" customHeight="1" s="406">
      <c r="A11" s="17" t="n"/>
      <c r="B11" s="55" t="inlineStr">
        <is>
          <t>Mehr als 1 Mio. € bis einschließlich 10 Mio. €</t>
        </is>
      </c>
      <c r="C11" s="55" t="n"/>
      <c r="D11" s="44" t="n">
        <v>2151.27583501</v>
      </c>
      <c r="E11" s="54" t="n">
        <v>2302.647952</v>
      </c>
    </row>
    <row r="12" ht="12.75" customHeight="1" s="406">
      <c r="A12" s="17" t="n">
        <v>0</v>
      </c>
      <c r="B12" s="55" t="inlineStr">
        <is>
          <t>Mehr als 10 Mio. €</t>
        </is>
      </c>
      <c r="C12" s="55" t="n"/>
      <c r="D12" s="44" t="n">
        <v>15588.63747617</v>
      </c>
      <c r="E12" s="54" t="n">
        <v>14953.307276</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17.47842754</v>
      </c>
      <c r="E21" s="45" t="n">
        <v>20.118907</v>
      </c>
    </row>
    <row r="22" ht="12.75" customHeight="1" s="406">
      <c r="A22" s="17" t="n">
        <v>1</v>
      </c>
      <c r="B22" s="55" t="inlineStr">
        <is>
          <t>Mehr als 10 Mio. € bis einschließlich 100 Mio. €</t>
        </is>
      </c>
      <c r="C22" s="55" t="n"/>
      <c r="D22" s="46" t="n">
        <v>150</v>
      </c>
      <c r="E22" s="57" t="n">
        <v>200</v>
      </c>
    </row>
    <row r="23" ht="12.75" customHeight="1" s="406">
      <c r="A23" s="17" t="n">
        <v>1</v>
      </c>
      <c r="B23" s="55" t="inlineStr">
        <is>
          <t>Mehr als 100 Mio. €</t>
        </is>
      </c>
      <c r="C23" s="60" t="n"/>
      <c r="D23" s="61" t="n">
        <v>0</v>
      </c>
      <c r="E23" s="62" t="n">
        <v>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47.187800531</v>
      </c>
      <c r="H16" s="84" t="n">
        <v>158.291673039</v>
      </c>
      <c r="I16" s="84" t="n">
        <v>5856.930956465001</v>
      </c>
      <c r="J16" s="84" t="n">
        <v>0</v>
      </c>
      <c r="K16" s="84" t="n">
        <v>61.1159395</v>
      </c>
      <c r="L16" s="84">
        <f>SUM(M16:R16)</f>
        <v/>
      </c>
      <c r="M16" s="84" t="n">
        <v>5891.593421498</v>
      </c>
      <c r="N16" s="84" t="n">
        <v>3583.216216397001</v>
      </c>
      <c r="O16" s="84" t="n">
        <v>128.657131523</v>
      </c>
      <c r="P16" s="84" t="n">
        <v>2063.870576818001</v>
      </c>
      <c r="Q16" s="84" t="n">
        <v>27.209996</v>
      </c>
      <c r="R16" s="84" t="n">
        <v>0.41912601</v>
      </c>
      <c r="S16" s="85" t="n">
        <v>0.19512022</v>
      </c>
      <c r="T16" s="270" t="n">
        <v>0</v>
      </c>
    </row>
    <row r="17" ht="12.75" customHeight="1" s="406">
      <c r="C17" s="80" t="n"/>
      <c r="D17" s="258">
        <f>"Jahr "&amp;(AktJahr-1)</f>
        <v/>
      </c>
      <c r="E17" s="271">
        <f>F17+L17</f>
        <v/>
      </c>
      <c r="F17" s="86">
        <f>SUM(G17:K17)</f>
        <v/>
      </c>
      <c r="G17" s="86" t="n">
        <v>30.509895</v>
      </c>
      <c r="H17" s="86" t="n">
        <v>144.390906</v>
      </c>
      <c r="I17" s="86" t="n">
        <v>5778.372066000001</v>
      </c>
      <c r="J17" s="86" t="n">
        <v>0</v>
      </c>
      <c r="K17" s="86" t="n">
        <v>0</v>
      </c>
      <c r="L17" s="86">
        <f>SUM(M17:R17)</f>
        <v/>
      </c>
      <c r="M17" s="86" t="n">
        <v>5821.313291</v>
      </c>
      <c r="N17" s="86" t="n">
        <v>3332.680356000001</v>
      </c>
      <c r="O17" s="86" t="n">
        <v>113.585631</v>
      </c>
      <c r="P17" s="86" t="n">
        <v>1998.842329</v>
      </c>
      <c r="Q17" s="86" t="n">
        <v>79.40999400000001</v>
      </c>
      <c r="R17" s="86" t="n">
        <v>49.799929</v>
      </c>
      <c r="S17" s="87" t="n">
        <v>0.019749</v>
      </c>
      <c r="T17" s="272" t="n">
        <v>0</v>
      </c>
    </row>
    <row r="18" ht="12.75" customHeight="1" s="406">
      <c r="B18" s="13" t="inlineStr">
        <is>
          <t>DE</t>
        </is>
      </c>
      <c r="C18" s="82" t="inlineStr">
        <is>
          <t>Deutschland</t>
        </is>
      </c>
      <c r="D18" s="257">
        <f>$D$16</f>
        <v/>
      </c>
      <c r="E18" s="269">
        <f>F18+L18</f>
        <v/>
      </c>
      <c r="F18" s="84">
        <f>SUM(G18:K18)</f>
        <v/>
      </c>
      <c r="G18" s="84" t="n">
        <v>30.320608161</v>
      </c>
      <c r="H18" s="84" t="n">
        <v>7.368770309</v>
      </c>
      <c r="I18" s="84" t="n">
        <v>4956.870901085001</v>
      </c>
      <c r="J18" s="84" t="n">
        <v>0</v>
      </c>
      <c r="K18" s="84" t="n">
        <v>61.1159395</v>
      </c>
      <c r="L18" s="84">
        <f>SUM(M18:R18)</f>
        <v/>
      </c>
      <c r="M18" s="84" t="n">
        <v>2826.606743848</v>
      </c>
      <c r="N18" s="84" t="n">
        <v>2102.110071617</v>
      </c>
      <c r="O18" s="84" t="n">
        <v>124.649131523</v>
      </c>
      <c r="P18" s="84" t="n">
        <v>1493.834759978001</v>
      </c>
      <c r="Q18" s="84" t="n">
        <v>27.209996</v>
      </c>
      <c r="R18" s="84" t="n">
        <v>0.41912601</v>
      </c>
      <c r="S18" s="85" t="n">
        <v>0.19512022</v>
      </c>
      <c r="T18" s="270" t="n">
        <v>0</v>
      </c>
    </row>
    <row r="19" ht="12.75" customHeight="1" s="406">
      <c r="C19" s="80" t="n"/>
      <c r="D19" s="258">
        <f>$D$17</f>
        <v/>
      </c>
      <c r="E19" s="271">
        <f>F19+L19</f>
        <v/>
      </c>
      <c r="F19" s="86">
        <f>SUM(G19:K19)</f>
        <v/>
      </c>
      <c r="G19" s="86" t="n">
        <v>30.280695</v>
      </c>
      <c r="H19" s="86" t="n">
        <v>8.426735000000001</v>
      </c>
      <c r="I19" s="86" t="n">
        <v>5063.641926000001</v>
      </c>
      <c r="J19" s="86" t="n">
        <v>0</v>
      </c>
      <c r="K19" s="86" t="n">
        <v>0</v>
      </c>
      <c r="L19" s="86">
        <f>SUM(M19:R19)</f>
        <v/>
      </c>
      <c r="M19" s="86" t="n">
        <v>2958.032695</v>
      </c>
      <c r="N19" s="86" t="n">
        <v>2013.997084</v>
      </c>
      <c r="O19" s="86" t="n">
        <v>109.577631</v>
      </c>
      <c r="P19" s="86" t="n">
        <v>1430.620468</v>
      </c>
      <c r="Q19" s="86" t="n">
        <v>79.40999400000001</v>
      </c>
      <c r="R19" s="86" t="n">
        <v>49.799929</v>
      </c>
      <c r="S19" s="87" t="n">
        <v>0.019738</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62.2799936</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74.93999400000001</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14.63997192</v>
      </c>
      <c r="J30" s="84" t="n">
        <v>0</v>
      </c>
      <c r="K30" s="84" t="n">
        <v>0</v>
      </c>
      <c r="L30" s="84">
        <f>SUM(M30:R30)</f>
        <v/>
      </c>
      <c r="M30" s="84" t="n">
        <v>1023.43733669</v>
      </c>
      <c r="N30" s="84" t="n">
        <v>250.25272188</v>
      </c>
      <c r="O30" s="84" t="n">
        <v>0</v>
      </c>
      <c r="P30" s="84" t="n">
        <v>125.29576945</v>
      </c>
      <c r="Q30" s="84" t="n">
        <v>0</v>
      </c>
      <c r="R30" s="84" t="n">
        <v>0</v>
      </c>
      <c r="S30" s="85" t="n">
        <v>0</v>
      </c>
      <c r="T30" s="270" t="n">
        <v>0</v>
      </c>
    </row>
    <row r="31" ht="12.75" customHeight="1" s="406">
      <c r="C31" s="80" t="n"/>
      <c r="D31" s="258">
        <f>$D$17</f>
        <v/>
      </c>
      <c r="E31" s="271">
        <f>F31+L31</f>
        <v/>
      </c>
      <c r="F31" s="86">
        <f>SUM(G31:K31)</f>
        <v/>
      </c>
      <c r="G31" s="86" t="n">
        <v>0</v>
      </c>
      <c r="H31" s="86" t="n">
        <v>0</v>
      </c>
      <c r="I31" s="86" t="n">
        <v>14.639972</v>
      </c>
      <c r="J31" s="86" t="n">
        <v>0</v>
      </c>
      <c r="K31" s="86" t="n">
        <v>0</v>
      </c>
      <c r="L31" s="86">
        <f>SUM(M31:R31)</f>
        <v/>
      </c>
      <c r="M31" s="86" t="n">
        <v>966.4970910000001</v>
      </c>
      <c r="N31" s="86" t="n">
        <v>319.25325</v>
      </c>
      <c r="O31" s="86" t="n">
        <v>0</v>
      </c>
      <c r="P31" s="86" t="n">
        <v>120.489443</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16.86719237</v>
      </c>
      <c r="H50" s="84" t="n">
        <v>150.92290273</v>
      </c>
      <c r="I50" s="84" t="n">
        <v>885.42008346</v>
      </c>
      <c r="J50" s="84" t="n">
        <v>0</v>
      </c>
      <c r="K50" s="84" t="n">
        <v>0</v>
      </c>
      <c r="L50" s="84">
        <f>SUM(M50:R50)</f>
        <v/>
      </c>
      <c r="M50" s="84" t="n">
        <v>1166.37939741</v>
      </c>
      <c r="N50" s="84" t="n">
        <v>840.83142657</v>
      </c>
      <c r="O50" s="84" t="n">
        <v>4.008</v>
      </c>
      <c r="P50" s="84" t="n">
        <v>295.34009539</v>
      </c>
      <c r="Q50" s="84" t="n">
        <v>0</v>
      </c>
      <c r="R50" s="84" t="n">
        <v>0</v>
      </c>
      <c r="S50" s="85" t="n">
        <v>0</v>
      </c>
      <c r="T50" s="270" t="n">
        <v>0</v>
      </c>
    </row>
    <row r="51" ht="12.75" customHeight="1" s="406">
      <c r="C51" s="80" t="n"/>
      <c r="D51" s="258">
        <f>$D$17</f>
        <v/>
      </c>
      <c r="E51" s="271">
        <f>F51+L51</f>
        <v/>
      </c>
      <c r="F51" s="86">
        <f>SUM(G51:K51)</f>
        <v/>
      </c>
      <c r="G51" s="86" t="n">
        <v>0.2292</v>
      </c>
      <c r="H51" s="86" t="n">
        <v>135.964171</v>
      </c>
      <c r="I51" s="86" t="n">
        <v>700.0901679999999</v>
      </c>
      <c r="J51" s="86" t="n">
        <v>0</v>
      </c>
      <c r="K51" s="86" t="n">
        <v>0</v>
      </c>
      <c r="L51" s="86">
        <f>SUM(M51:R51)</f>
        <v/>
      </c>
      <c r="M51" s="86" t="n">
        <v>1026.894969</v>
      </c>
      <c r="N51" s="86" t="n">
        <v>713.290128</v>
      </c>
      <c r="O51" s="86" t="n">
        <v>4.008</v>
      </c>
      <c r="P51" s="86" t="n">
        <v>298.152541</v>
      </c>
      <c r="Q51" s="86" t="n">
        <v>0</v>
      </c>
      <c r="R51" s="86" t="n">
        <v>0</v>
      </c>
      <c r="S51" s="87" t="n">
        <v>1.1e-05</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667.0959649500001</v>
      </c>
      <c r="N54" s="84" t="n">
        <v>318.32202033</v>
      </c>
      <c r="O54" s="84" t="n">
        <v>0</v>
      </c>
      <c r="P54" s="84" t="n">
        <v>149.399952</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619.2445720000001</v>
      </c>
      <c r="N55" s="86" t="n">
        <v>214.439918</v>
      </c>
      <c r="O55" s="86" t="n">
        <v>0</v>
      </c>
      <c r="P55" s="86" t="n">
        <v>149.579877</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145.793985</v>
      </c>
      <c r="N68" s="84" t="n">
        <v>71.69997599999999</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175.70397</v>
      </c>
      <c r="N69" s="86" t="n">
        <v>71.69997599999999</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50</v>
      </c>
      <c r="H12" s="84" t="n">
        <v>100</v>
      </c>
      <c r="I12" s="84" t="n">
        <v>0</v>
      </c>
      <c r="J12" s="85" t="n">
        <v>0</v>
      </c>
      <c r="K12" s="121" t="n">
        <v>0</v>
      </c>
      <c r="L12" s="84" t="n">
        <v>17.47842754</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50</v>
      </c>
      <c r="H13" s="126" t="n">
        <v>150</v>
      </c>
      <c r="I13" s="126" t="n">
        <v>0</v>
      </c>
      <c r="J13" s="127" t="n">
        <v>12</v>
      </c>
      <c r="K13" s="125" t="n">
        <v>0</v>
      </c>
      <c r="L13" s="126" t="n">
        <v>8.118907</v>
      </c>
      <c r="M13" s="126" t="n">
        <v>0</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100</v>
      </c>
      <c r="I14" s="84" t="n">
        <v>0</v>
      </c>
      <c r="J14" s="85" t="n">
        <v>0</v>
      </c>
      <c r="K14" s="121" t="n">
        <v>0</v>
      </c>
      <c r="L14" s="84" t="n">
        <v>17.47842754</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150</v>
      </c>
      <c r="I15" s="126" t="n">
        <v>0</v>
      </c>
      <c r="J15" s="127" t="n">
        <v>12</v>
      </c>
      <c r="K15" s="125" t="n">
        <v>0</v>
      </c>
      <c r="L15" s="126" t="n">
        <v>8.118907</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50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50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1004.5</v>
      </c>
      <c r="F13" s="84" t="n">
        <v>461.5</v>
      </c>
      <c r="G13" s="84" t="n">
        <v>311.5</v>
      </c>
      <c r="H13" s="123" t="n">
        <v>208</v>
      </c>
      <c r="I13" s="84" t="n">
        <v>208</v>
      </c>
      <c r="J13" s="270" t="n">
        <v>335</v>
      </c>
    </row>
    <row r="14" ht="12.75" customHeight="1" s="406">
      <c r="B14" s="153" t="n"/>
      <c r="C14" s="55" t="n"/>
      <c r="D14" s="55">
        <f>"Jahr "&amp;(AktJahr-1)</f>
        <v/>
      </c>
      <c r="E14" s="337" t="n">
        <v>1045.5</v>
      </c>
      <c r="F14" s="126" t="n">
        <v>281</v>
      </c>
      <c r="G14" s="126" t="n">
        <v>231</v>
      </c>
      <c r="H14" s="129" t="n">
        <v>359.5</v>
      </c>
      <c r="I14" s="126" t="n">
        <v>359.5</v>
      </c>
      <c r="J14" s="290" t="n">
        <v>405</v>
      </c>
    </row>
    <row r="15" ht="12.75" customHeight="1" s="406">
      <c r="B15" s="153" t="inlineStr">
        <is>
          <t>DE</t>
        </is>
      </c>
      <c r="C15" s="82" t="inlineStr">
        <is>
          <t>Deutschland</t>
        </is>
      </c>
      <c r="D15" s="83">
        <f>$D$13</f>
        <v/>
      </c>
      <c r="E15" s="269" t="n">
        <v>896.5</v>
      </c>
      <c r="F15" s="84" t="n">
        <v>461.5</v>
      </c>
      <c r="G15" s="84" t="n">
        <v>311.5</v>
      </c>
      <c r="H15" s="123" t="n">
        <v>150</v>
      </c>
      <c r="I15" s="84" t="n">
        <v>150</v>
      </c>
      <c r="J15" s="270" t="n">
        <v>285</v>
      </c>
    </row>
    <row r="16" ht="12.75" customHeight="1" s="406">
      <c r="B16" s="153" t="n"/>
      <c r="C16" s="55" t="n"/>
      <c r="D16" s="55">
        <f>$D$14</f>
        <v/>
      </c>
      <c r="E16" s="337" t="n">
        <v>677</v>
      </c>
      <c r="F16" s="126" t="n">
        <v>281</v>
      </c>
      <c r="G16" s="126" t="n">
        <v>231</v>
      </c>
      <c r="H16" s="129" t="n">
        <v>61</v>
      </c>
      <c r="I16" s="126" t="n">
        <v>61</v>
      </c>
      <c r="J16" s="290" t="n">
        <v>335</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28</v>
      </c>
      <c r="F27" s="84" t="n">
        <v>0</v>
      </c>
      <c r="G27" s="84" t="n">
        <v>0</v>
      </c>
      <c r="H27" s="123" t="n">
        <v>28</v>
      </c>
      <c r="I27" s="84" t="n">
        <v>28</v>
      </c>
      <c r="J27" s="270" t="n">
        <v>0</v>
      </c>
    </row>
    <row r="28" ht="12.75" customHeight="1" s="406">
      <c r="B28" s="153" t="n"/>
      <c r="C28" s="55" t="n"/>
      <c r="D28" s="55">
        <f>$D$14</f>
        <v/>
      </c>
      <c r="E28" s="337" t="n">
        <v>70</v>
      </c>
      <c r="F28" s="126" t="n">
        <v>0</v>
      </c>
      <c r="G28" s="126" t="n">
        <v>0</v>
      </c>
      <c r="H28" s="129" t="n">
        <v>0</v>
      </c>
      <c r="I28" s="126" t="n">
        <v>0</v>
      </c>
      <c r="J28" s="290" t="n">
        <v>70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30</v>
      </c>
      <c r="F57" s="84" t="n">
        <v>0</v>
      </c>
      <c r="G57" s="84" t="n">
        <v>0</v>
      </c>
      <c r="H57" s="123" t="n">
        <v>30</v>
      </c>
      <c r="I57" s="84" t="n">
        <v>30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50</v>
      </c>
      <c r="F81" s="84" t="n">
        <v>0</v>
      </c>
      <c r="G81" s="84" t="n">
        <v>0</v>
      </c>
      <c r="H81" s="123" t="n">
        <v>0</v>
      </c>
      <c r="I81" s="84" t="n">
        <v>0</v>
      </c>
      <c r="J81" s="270" t="n">
        <v>50</v>
      </c>
    </row>
    <row r="82" ht="12.75" customHeight="1" s="406">
      <c r="B82" s="153" t="n"/>
      <c r="C82" s="55" t="n"/>
      <c r="D82" s="55">
        <f>$D$14</f>
        <v/>
      </c>
      <c r="E82" s="337" t="n">
        <v>298.5</v>
      </c>
      <c r="F82" s="126" t="n">
        <v>0</v>
      </c>
      <c r="G82" s="126" t="n">
        <v>0</v>
      </c>
      <c r="H82" s="129" t="n">
        <v>298.5</v>
      </c>
      <c r="I82" s="126" t="n">
        <v>298.5</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