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Deutsche Apotheker- und Ärztebank eG</t>
        </is>
      </c>
      <c r="H2" s="4" t="n"/>
      <c r="I2" s="4" t="n"/>
    </row>
    <row r="3" ht="15" customHeight="1" s="430">
      <c r="G3" s="5" t="inlineStr">
        <is>
          <t>Richard-Oskar-Mattern-Straße 6</t>
        </is>
      </c>
      <c r="H3" s="6" t="n"/>
      <c r="I3" s="6" t="n"/>
    </row>
    <row r="4" ht="15" customHeight="1" s="430">
      <c r="G4" s="5" t="inlineStr">
        <is>
          <t>40547 Düsseldorf</t>
        </is>
      </c>
      <c r="H4" s="6" t="n"/>
      <c r="I4" s="6" t="n"/>
      <c r="J4" s="7" t="n"/>
    </row>
    <row r="5" ht="15" customHeight="1" s="430">
      <c r="G5" s="5" t="inlineStr">
        <is>
          <t>Telefon: +49 211 59 98 - 0</t>
        </is>
      </c>
      <c r="H5" s="6" t="n"/>
      <c r="I5" s="6" t="n"/>
      <c r="J5" s="7" t="n"/>
    </row>
    <row r="6" ht="15" customHeight="1" s="430">
      <c r="G6" s="5" t="inlineStr">
        <is>
          <t>Telefax: +49 211 59 38 77</t>
        </is>
      </c>
      <c r="H6" s="6" t="n"/>
      <c r="I6" s="6" t="n"/>
      <c r="J6" s="7" t="n"/>
    </row>
    <row r="7" ht="15" customHeight="1" s="430">
      <c r="G7" s="5" t="inlineStr">
        <is>
          <t>Internet: www.apobank.de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4166.6</v>
      </c>
      <c r="E21" s="387" t="n">
        <v>4338.6</v>
      </c>
      <c r="F21" s="386" t="n">
        <v>3899.89032329</v>
      </c>
      <c r="G21" s="387" t="n">
        <v>3789.52743</v>
      </c>
      <c r="H21" s="386" t="n">
        <v>3702.80075926</v>
      </c>
      <c r="I21" s="387" t="n">
        <v>3435.641672</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8291.032884</v>
      </c>
      <c r="E23" s="391" t="n">
        <v>8778.797605</v>
      </c>
      <c r="F23" s="390" t="n">
        <v>8255.10268663</v>
      </c>
      <c r="G23" s="391" t="n">
        <v>8348.225018000001</v>
      </c>
      <c r="H23" s="390" t="n">
        <v>7929.82018681</v>
      </c>
      <c r="I23" s="391" t="n">
        <v>7772.730019000001</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167.005065766</v>
      </c>
      <c r="E27" s="387" t="n">
        <v>172.809577</v>
      </c>
      <c r="F27" s="386" t="n">
        <v>77.997806466</v>
      </c>
      <c r="G27" s="387" t="n">
        <v>75.790549</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3957.427818234</v>
      </c>
      <c r="E29" s="394" t="n">
        <v>4267.388028</v>
      </c>
      <c r="F29" s="393" t="n">
        <v>4277.214556874</v>
      </c>
      <c r="G29" s="394" t="n">
        <v>4482.907039</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4124.432884</v>
      </c>
      <c r="E31" s="27" t="n">
        <v>4440.19760473</v>
      </c>
      <c r="F31" s="26" t="n">
        <v>4355.21236334</v>
      </c>
      <c r="G31" s="27" t="n">
        <v>4558.69758724</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4166.6</v>
      </c>
      <c r="E9" s="219" t="n">
        <v>4338.6</v>
      </c>
    </row>
    <row r="10" ht="21.75" customFormat="1" customHeight="1" s="161" thickBot="1">
      <c r="A10" s="162" t="n">
        <v>0</v>
      </c>
      <c r="B10" s="243" t="inlineStr">
        <is>
          <t xml:space="preserve">thereof percentage share of fixed-rate Pfandbriefe
section 28 para. 1 no. 13 </t>
        </is>
      </c>
      <c r="C10" s="163" t="inlineStr">
        <is>
          <t>%</t>
        </is>
      </c>
      <c r="D10" s="164" t="n">
        <v>99.39999039999999</v>
      </c>
      <c r="E10" s="206" t="n">
        <v>97.53</v>
      </c>
    </row>
    <row r="11" ht="13.5" customHeight="1" s="430" thickBot="1">
      <c r="A11" s="214" t="n">
        <v>0</v>
      </c>
      <c r="B11" s="202" t="n"/>
      <c r="C11" s="21" t="n"/>
      <c r="D11" s="21" t="n"/>
      <c r="E11" s="207" t="n"/>
    </row>
    <row r="12">
      <c r="A12" s="214" t="n">
        <v>0</v>
      </c>
      <c r="B12" s="241" t="inlineStr">
        <is>
          <t>Cover Pool</t>
        </is>
      </c>
      <c r="C12" s="244" t="inlineStr">
        <is>
          <t>(€ mn.)</t>
        </is>
      </c>
      <c r="D12" s="204" t="n">
        <v>8291.032884</v>
      </c>
      <c r="E12" s="205" t="n">
        <v>8778.797605</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93.89061881000001</v>
      </c>
      <c r="E18" s="209" t="n">
        <v>93.20999999999999</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6.42</v>
      </c>
      <c r="E30" s="209" t="n">
        <v>6.05</v>
      </c>
    </row>
    <row r="31" ht="31.5" customHeight="1" s="430">
      <c r="A31" s="214" t="n">
        <v>0</v>
      </c>
      <c r="B31" s="169" t="inlineStr">
        <is>
          <t xml:space="preserve">average loan-to-value ratio, weighted using the mortgage lending value
section 28 para. 2 no. 3  </t>
        </is>
      </c>
      <c r="C31" s="168" t="inlineStr">
        <is>
          <t>%</t>
        </is>
      </c>
      <c r="D31" s="167" t="n">
        <v>54.256955</v>
      </c>
      <c r="E31" s="209" t="n">
        <v>54.52</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290.03739063</v>
      </c>
      <c r="E35" s="209" t="n">
        <v>17.533381</v>
      </c>
    </row>
    <row r="36">
      <c r="A36" s="214" t="n"/>
      <c r="B36" s="236" t="inlineStr">
        <is>
          <t>Day on which the largest negative sum results</t>
        </is>
      </c>
      <c r="C36" s="166" t="inlineStr">
        <is>
          <t>Day (1-180)</t>
        </is>
      </c>
      <c r="D36" s="379" t="n">
        <v>168</v>
      </c>
      <c r="E36" s="380" t="n">
        <v>26</v>
      </c>
    </row>
    <row r="37" ht="21.75" customHeight="1" s="430" thickBot="1">
      <c r="A37" s="214" t="n">
        <v>1</v>
      </c>
      <c r="B37" s="170" t="inlineStr">
        <is>
          <t>Total amount of cover assets meeting the requirements of section 4 para 1a s. 3 Pfandbrief Act</t>
        </is>
      </c>
      <c r="C37" s="242" t="inlineStr">
        <is>
          <t>(€ mn.)</t>
        </is>
      </c>
      <c r="D37" s="211" t="n">
        <v>558.79069139</v>
      </c>
      <c r="E37" s="212" t="n">
        <v>364.935546</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66" customHeight="1" s="430" thickBot="1">
      <c r="B10" s="224" t="inlineStr">
        <is>
          <t>ISIN</t>
        </is>
      </c>
      <c r="C10" s="201" t="inlineStr">
        <is>
          <t>(Mio. €)</t>
        </is>
      </c>
      <c r="D10" s="521" t="inlineStr">
        <is>
          <t>XS1195587941, XS1535054891, XS1693853944, XS1760108198, XS1770021860, XS1852086211, XS1957516252, XS2022175249, XS2079126467, XS2113737097</t>
        </is>
      </c>
      <c r="E10" s="522" t="inlineStr">
        <is>
          <t>XS1043552345, XS1109753175, XS1119335534, XS1123870641, XS1195587941, XS1535054891, XS1693853944, XS1760108198, XS1763163067, XS1766992058, XS1770021860, XS1852086211, XS1869455490, XS1957516252, XS2022175249, XS2079126467, XS2113737097</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08.10.2024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APO</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Deutsche Apotheker- und Ärztebank eG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608</v>
      </c>
      <c r="E11" s="44" t="n">
        <v>553.0911416299999</v>
      </c>
      <c r="F11" s="43" t="n">
        <v>117</v>
      </c>
      <c r="G11" s="44" t="n">
        <v>585.1895069999999</v>
      </c>
      <c r="I11" s="43" t="n">
        <v>0</v>
      </c>
      <c r="J11" s="44" t="n">
        <v>0</v>
      </c>
    </row>
    <row r="12" ht="12.75" customHeight="1" s="430">
      <c r="A12" s="17" t="n">
        <v>0</v>
      </c>
      <c r="B12" s="424" t="inlineStr">
        <is>
          <t>&gt; 0.5 years and &lt;= 1 year</t>
        </is>
      </c>
      <c r="C12" s="425" t="n"/>
      <c r="D12" s="43" t="n">
        <v>0</v>
      </c>
      <c r="E12" s="44" t="n">
        <v>485.21521351</v>
      </c>
      <c r="F12" s="43" t="n">
        <v>50</v>
      </c>
      <c r="G12" s="44" t="n">
        <v>668.08712</v>
      </c>
      <c r="I12" s="43" t="n">
        <v>0</v>
      </c>
      <c r="J12" s="44" t="n">
        <v>0</v>
      </c>
    </row>
    <row r="13" ht="12.75" customHeight="1" s="430">
      <c r="A13" s="17" t="n"/>
      <c r="B13" s="424" t="inlineStr">
        <is>
          <t>&gt; 1  year and &lt;= 1.5 years</t>
        </is>
      </c>
      <c r="C13" s="425" t="n"/>
      <c r="D13" s="43" t="n">
        <v>10</v>
      </c>
      <c r="E13" s="44" t="n">
        <v>500.23509846</v>
      </c>
      <c r="F13" s="43" t="n">
        <v>608</v>
      </c>
      <c r="G13" s="44" t="n">
        <v>537.300879</v>
      </c>
      <c r="I13" s="43" t="n">
        <v>608</v>
      </c>
      <c r="J13" s="44" t="n">
        <v>117</v>
      </c>
    </row>
    <row r="14" ht="12.75" customHeight="1" s="430">
      <c r="A14" s="17" t="n">
        <v>0</v>
      </c>
      <c r="B14" s="424" t="inlineStr">
        <is>
          <t>&gt; 1.5 years and &lt;= 2 years</t>
        </is>
      </c>
      <c r="C14" s="424" t="n"/>
      <c r="D14" s="45" t="n">
        <v>10</v>
      </c>
      <c r="E14" s="213" t="n">
        <v>483.40610846</v>
      </c>
      <c r="F14" s="45" t="n">
        <v>0</v>
      </c>
      <c r="G14" s="213" t="n">
        <v>465.586816</v>
      </c>
      <c r="I14" s="43" t="n">
        <v>0</v>
      </c>
      <c r="J14" s="44" t="n">
        <v>50</v>
      </c>
    </row>
    <row r="15" ht="12.75" customHeight="1" s="430">
      <c r="A15" s="17" t="n">
        <v>0</v>
      </c>
      <c r="B15" s="424" t="inlineStr">
        <is>
          <t>&gt; 2 years and &lt;= 3 years</t>
        </is>
      </c>
      <c r="C15" s="424" t="n"/>
      <c r="D15" s="45" t="n">
        <v>533</v>
      </c>
      <c r="E15" s="213" t="n">
        <v>1046.12482426</v>
      </c>
      <c r="F15" s="45" t="n">
        <v>20</v>
      </c>
      <c r="G15" s="213" t="n">
        <v>904.165563</v>
      </c>
      <c r="I15" s="43" t="n">
        <v>20</v>
      </c>
      <c r="J15" s="44" t="n">
        <v>608</v>
      </c>
    </row>
    <row r="16" ht="12.75" customHeight="1" s="430">
      <c r="A16" s="17" t="n">
        <v>0</v>
      </c>
      <c r="B16" s="424" t="inlineStr">
        <is>
          <t>&gt; 3 years and &lt;= 4 years</t>
        </is>
      </c>
      <c r="C16" s="424" t="n"/>
      <c r="D16" s="45" t="n">
        <v>1040</v>
      </c>
      <c r="E16" s="213" t="n">
        <v>908.24072824</v>
      </c>
      <c r="F16" s="45" t="n">
        <v>533</v>
      </c>
      <c r="G16" s="213" t="n">
        <v>1066.7755</v>
      </c>
      <c r="I16" s="43" t="n">
        <v>533</v>
      </c>
      <c r="J16" s="44" t="n">
        <v>20</v>
      </c>
    </row>
    <row r="17" ht="12.75" customHeight="1" s="430">
      <c r="A17" s="17" t="n">
        <v>0</v>
      </c>
      <c r="B17" s="424" t="inlineStr">
        <is>
          <t>&gt; 4 years and &lt;= 5 years</t>
        </is>
      </c>
      <c r="C17" s="424" t="n"/>
      <c r="D17" s="45" t="n">
        <v>540</v>
      </c>
      <c r="E17" s="213" t="n">
        <v>900.59646261</v>
      </c>
      <c r="F17" s="45" t="n">
        <v>1045</v>
      </c>
      <c r="G17" s="213" t="n">
        <v>876.084298</v>
      </c>
      <c r="I17" s="43" t="n">
        <v>1040</v>
      </c>
      <c r="J17" s="44" t="n">
        <v>533</v>
      </c>
    </row>
    <row r="18" ht="12.75" customHeight="1" s="430">
      <c r="A18" s="17" t="n">
        <v>0</v>
      </c>
      <c r="B18" s="424" t="inlineStr">
        <is>
          <t>&gt; 5 years and &lt;= 10 years</t>
        </is>
      </c>
      <c r="C18" s="425" t="n"/>
      <c r="D18" s="43" t="n">
        <v>610</v>
      </c>
      <c r="E18" s="44" t="n">
        <v>2759.93191483</v>
      </c>
      <c r="F18" s="43" t="n">
        <v>1150</v>
      </c>
      <c r="G18" s="44" t="n">
        <v>2928.38887</v>
      </c>
      <c r="I18" s="43" t="n">
        <v>1150</v>
      </c>
      <c r="J18" s="44" t="n">
        <v>2185</v>
      </c>
    </row>
    <row r="19" ht="12.75" customHeight="1" s="430">
      <c r="A19" s="17" t="n">
        <v>0</v>
      </c>
      <c r="B19" s="424" t="inlineStr">
        <is>
          <t>&gt; 10 years</t>
        </is>
      </c>
      <c r="C19" s="425" t="n"/>
      <c r="D19" s="43" t="n">
        <v>815.6</v>
      </c>
      <c r="E19" s="44" t="n">
        <v>654.191392</v>
      </c>
      <c r="F19" s="43" t="n">
        <v>815.6</v>
      </c>
      <c r="G19" s="44" t="n">
        <v>747.219052</v>
      </c>
      <c r="I19" s="43" t="n">
        <v>815.6</v>
      </c>
      <c r="J19" s="44" t="n">
        <v>825.6</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5309.41301666</v>
      </c>
      <c r="E9" s="53" t="n">
        <v>5858.099946</v>
      </c>
    </row>
    <row r="10" ht="12.75" customHeight="1" s="430">
      <c r="A10" s="17" t="n">
        <v>0</v>
      </c>
      <c r="B10" s="54" t="inlineStr">
        <is>
          <t>more than 300,000 Euros up to 1 mn. Euros</t>
        </is>
      </c>
      <c r="C10" s="54" t="n"/>
      <c r="D10" s="43" t="n">
        <v>1278.08557248</v>
      </c>
      <c r="E10" s="53" t="n">
        <v>1350.489576</v>
      </c>
    </row>
    <row r="11" ht="12.75" customHeight="1" s="430">
      <c r="A11" s="17" t="n"/>
      <c r="B11" s="54" t="inlineStr">
        <is>
          <t>more than 1 mn. Euros up to 10 mn. Euros</t>
        </is>
      </c>
      <c r="C11" s="54" t="n"/>
      <c r="D11" s="43" t="n">
        <v>761.37491486</v>
      </c>
      <c r="E11" s="53" t="n">
        <v>745.73437</v>
      </c>
    </row>
    <row r="12" ht="12.75" customHeight="1" s="430">
      <c r="A12" s="17" t="n">
        <v>0</v>
      </c>
      <c r="B12" s="54" t="inlineStr">
        <is>
          <t>more than 10 mn. Euros</t>
        </is>
      </c>
      <c r="C12" s="54" t="n"/>
      <c r="D12" s="43" t="n">
        <v>332.15938</v>
      </c>
      <c r="E12" s="53" t="n">
        <v>409.473712</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1815.263608145</v>
      </c>
      <c r="H16" s="83" t="n">
        <v>3559.970469477001</v>
      </c>
      <c r="I16" s="83" t="n">
        <v>849.1565746949998</v>
      </c>
      <c r="J16" s="83" t="n">
        <v>0</v>
      </c>
      <c r="K16" s="83" t="n">
        <v>0</v>
      </c>
      <c r="L16" s="83">
        <f>SUM(M16:R16)</f>
        <v/>
      </c>
      <c r="M16" s="83" t="n">
        <v>851.7850949389999</v>
      </c>
      <c r="N16" s="83" t="n">
        <v>62.51397768</v>
      </c>
      <c r="O16" s="83" t="n">
        <v>0</v>
      </c>
      <c r="P16" s="83" t="n">
        <v>542.3431590610001</v>
      </c>
      <c r="Q16" s="83" t="n">
        <v>0</v>
      </c>
      <c r="R16" s="83" t="n">
        <v>0</v>
      </c>
      <c r="S16" s="84" t="n">
        <v>0</v>
      </c>
      <c r="T16" s="262" t="n">
        <v>0</v>
      </c>
    </row>
    <row r="17" ht="12.75" customHeight="1" s="430">
      <c r="C17" s="79" t="n"/>
      <c r="D17" s="289">
        <f>"year "&amp;(AktJahr-1)</f>
        <v/>
      </c>
      <c r="E17" s="294">
        <f>F17+L17</f>
        <v/>
      </c>
      <c r="F17" s="85">
        <f>SUM(G17:K17)</f>
        <v/>
      </c>
      <c r="G17" s="85" t="n">
        <v>1997.412174999999</v>
      </c>
      <c r="H17" s="85" t="n">
        <v>3899.093137</v>
      </c>
      <c r="I17" s="85" t="n">
        <v>891.2495799999999</v>
      </c>
      <c r="J17" s="85" t="n">
        <v>0</v>
      </c>
      <c r="K17" s="85" t="n">
        <v>0</v>
      </c>
      <c r="L17" s="85">
        <f>SUM(M17:R17)</f>
        <v/>
      </c>
      <c r="M17" s="85" t="n">
        <v>914.8116479999999</v>
      </c>
      <c r="N17" s="85" t="n">
        <v>61.63455399999999</v>
      </c>
      <c r="O17" s="85" t="n">
        <v>0</v>
      </c>
      <c r="P17" s="85" t="n">
        <v>599.596516</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1815.263608145</v>
      </c>
      <c r="H18" s="83" t="n">
        <v>3559.970469477001</v>
      </c>
      <c r="I18" s="83" t="n">
        <v>849.1565746949998</v>
      </c>
      <c r="J18" s="83" t="n">
        <v>0</v>
      </c>
      <c r="K18" s="83" t="n">
        <v>0</v>
      </c>
      <c r="L18" s="83">
        <f>SUM(M18:R18)</f>
        <v/>
      </c>
      <c r="M18" s="83" t="n">
        <v>851.7850949389999</v>
      </c>
      <c r="N18" s="83" t="n">
        <v>62.51397768</v>
      </c>
      <c r="O18" s="83" t="n">
        <v>0</v>
      </c>
      <c r="P18" s="83" t="n">
        <v>542.3431590610001</v>
      </c>
      <c r="Q18" s="83" t="n">
        <v>0</v>
      </c>
      <c r="R18" s="83" t="n">
        <v>0</v>
      </c>
      <c r="S18" s="84" t="n">
        <v>0</v>
      </c>
      <c r="T18" s="262" t="n">
        <v>0</v>
      </c>
    </row>
    <row r="19" ht="12.75" customHeight="1" s="430">
      <c r="C19" s="79" t="n"/>
      <c r="D19" s="289">
        <f>$D$17</f>
        <v/>
      </c>
      <c r="E19" s="294">
        <f>F19+L19</f>
        <v/>
      </c>
      <c r="F19" s="85">
        <f>SUM(G19:K19)</f>
        <v/>
      </c>
      <c r="G19" s="85" t="n">
        <v>1997.412174999999</v>
      </c>
      <c r="H19" s="85" t="n">
        <v>3899.093137</v>
      </c>
      <c r="I19" s="85" t="n">
        <v>891.2495799999999</v>
      </c>
      <c r="J19" s="85" t="n">
        <v>0</v>
      </c>
      <c r="K19" s="85" t="n">
        <v>0</v>
      </c>
      <c r="L19" s="85">
        <f>SUM(M19:R19)</f>
        <v/>
      </c>
      <c r="M19" s="85" t="n">
        <v>914.8116479999999</v>
      </c>
      <c r="N19" s="85" t="n">
        <v>61.63455399999999</v>
      </c>
      <c r="O19" s="85" t="n">
        <v>0</v>
      </c>
      <c r="P19" s="85" t="n">
        <v>599.596516</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610</v>
      </c>
      <c r="F13" s="83" t="n">
        <v>0</v>
      </c>
      <c r="G13" s="83" t="n">
        <v>0</v>
      </c>
      <c r="H13" s="121" t="n">
        <v>0</v>
      </c>
      <c r="I13" s="83" t="n">
        <v>0</v>
      </c>
      <c r="J13" s="262" t="n">
        <v>610</v>
      </c>
    </row>
    <row r="14" ht="12.75" customHeight="1" s="430">
      <c r="B14" s="149" t="n"/>
      <c r="C14" s="54" t="n"/>
      <c r="D14" s="54">
        <f>"year "&amp;(AktJahr-1)</f>
        <v/>
      </c>
      <c r="E14" s="263" t="n">
        <v>415</v>
      </c>
      <c r="F14" s="124" t="n">
        <v>0</v>
      </c>
      <c r="G14" s="124" t="n">
        <v>0</v>
      </c>
      <c r="H14" s="127" t="n">
        <v>0</v>
      </c>
      <c r="I14" s="124" t="n">
        <v>0</v>
      </c>
      <c r="J14" s="264" t="n">
        <v>415</v>
      </c>
    </row>
    <row r="15" ht="12.75" customHeight="1" s="430">
      <c r="B15" s="149" t="inlineStr">
        <is>
          <t>DE</t>
        </is>
      </c>
      <c r="C15" s="81" t="inlineStr">
        <is>
          <t>Germany</t>
        </is>
      </c>
      <c r="D15" s="82">
        <f>$D$13</f>
        <v/>
      </c>
      <c r="E15" s="261" t="n">
        <v>500</v>
      </c>
      <c r="F15" s="83" t="n">
        <v>0</v>
      </c>
      <c r="G15" s="83" t="n">
        <v>0</v>
      </c>
      <c r="H15" s="121" t="n">
        <v>0</v>
      </c>
      <c r="I15" s="83" t="n">
        <v>0</v>
      </c>
      <c r="J15" s="262" t="n">
        <v>500</v>
      </c>
    </row>
    <row r="16" ht="12.75" customHeight="1" s="430">
      <c r="B16" s="149" t="n"/>
      <c r="C16" s="54" t="n"/>
      <c r="D16" s="54">
        <f>$D$14</f>
        <v/>
      </c>
      <c r="E16" s="263" t="n">
        <v>415</v>
      </c>
      <c r="F16" s="124" t="n">
        <v>0</v>
      </c>
      <c r="G16" s="124" t="n">
        <v>0</v>
      </c>
      <c r="H16" s="127" t="n">
        <v>0</v>
      </c>
      <c r="I16" s="124" t="n">
        <v>0</v>
      </c>
      <c r="J16" s="264" t="n">
        <v>415</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110</v>
      </c>
      <c r="F87" s="83" t="n">
        <v>0</v>
      </c>
      <c r="G87" s="83" t="n">
        <v>0</v>
      </c>
      <c r="H87" s="121" t="n">
        <v>0</v>
      </c>
      <c r="I87" s="83" t="n">
        <v>0</v>
      </c>
      <c r="J87" s="262" t="n">
        <v>110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