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Deutsche Apotheker- und Ärztebank eG</t>
        </is>
      </c>
      <c r="H2" s="4" t="n"/>
      <c r="I2" s="4" t="n"/>
    </row>
    <row r="3" ht="15" customHeight="1" s="406">
      <c r="G3" s="5" t="inlineStr">
        <is>
          <t>Richard-Oskar-Mattern-Straße 6</t>
        </is>
      </c>
      <c r="H3" s="6" t="n"/>
      <c r="I3" s="6" t="n"/>
    </row>
    <row r="4" ht="15" customHeight="1" s="406">
      <c r="G4" s="5" t="inlineStr">
        <is>
          <t>40547 Düsseldorf</t>
        </is>
      </c>
      <c r="H4" s="6" t="n"/>
      <c r="I4" s="6" t="n"/>
      <c r="J4" s="7" t="n"/>
    </row>
    <row r="5" ht="15" customHeight="1" s="406">
      <c r="G5" s="5" t="inlineStr">
        <is>
          <t>Telefon: +49 211 59 98 - 0</t>
        </is>
      </c>
      <c r="H5" s="6" t="n"/>
      <c r="I5" s="6" t="n"/>
      <c r="J5" s="7" t="n"/>
    </row>
    <row r="6" ht="15" customHeight="1" s="406">
      <c r="G6" s="5" t="inlineStr">
        <is>
          <t>Telefax: +49 211 59 38 77</t>
        </is>
      </c>
      <c r="H6" s="6" t="n"/>
      <c r="I6" s="6" t="n"/>
      <c r="J6" s="7" t="n"/>
    </row>
    <row r="7" ht="15" customHeight="1" s="406">
      <c r="G7" s="5" t="inlineStr">
        <is>
          <t>Internet: www.apobank.de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4206.6</v>
      </c>
      <c r="E21" s="370" t="n">
        <v>4401.1</v>
      </c>
      <c r="F21" s="369" t="n">
        <v>3825.50042647</v>
      </c>
      <c r="G21" s="370" t="n">
        <v>3911.562353</v>
      </c>
      <c r="H21" s="369" t="n">
        <v>3600.25367504</v>
      </c>
      <c r="I21" s="370" t="n">
        <v>3539.701415</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8374.776622449999</v>
      </c>
      <c r="E23" s="374" t="n">
        <v>8727.218812999999</v>
      </c>
      <c r="F23" s="373" t="n">
        <v>8149.66382092</v>
      </c>
      <c r="G23" s="374" t="n">
        <v>8370.033022</v>
      </c>
      <c r="H23" s="373" t="n">
        <v>7774.3927053</v>
      </c>
      <c r="I23" s="374" t="n">
        <v>7779.644281999999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168.577406672</v>
      </c>
      <c r="E27" s="386" t="n">
        <v>176.63832</v>
      </c>
      <c r="F27" s="385" t="n">
        <v>76.510008529</v>
      </c>
      <c r="G27" s="386" t="n">
        <v>78.231247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3999.599215778</v>
      </c>
      <c r="E29" s="391" t="n">
        <v>4149.480493</v>
      </c>
      <c r="F29" s="390" t="n">
        <v>4247.653385920999</v>
      </c>
      <c r="G29" s="391" t="n">
        <v>4380.239422000001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4168.17662245</v>
      </c>
      <c r="E31" s="27" t="n">
        <v>4326.118813110001</v>
      </c>
      <c r="F31" s="26" t="n">
        <v>4324.16339445</v>
      </c>
      <c r="G31" s="27" t="n">
        <v>4458.470668569999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4206.6</v>
      </c>
      <c r="E9" s="224" t="n">
        <v>4401.1</v>
      </c>
    </row>
    <row r="10" ht="21.75" customFormat="1" customHeight="1" s="165" thickBot="1">
      <c r="B10" s="249" t="inlineStr">
        <is>
          <t>davon Anteil festverzinslicher Pfandbriefe
§ 28 Abs. 1 Nr. 13  (gewichteter Durchschnitt)</t>
        </is>
      </c>
      <c r="C10" s="166" t="inlineStr">
        <is>
          <t>%</t>
        </is>
      </c>
      <c r="D10" s="167" t="n">
        <v>98.93025246000001</v>
      </c>
      <c r="E10" s="209" t="n">
        <v>97.56999999999999</v>
      </c>
    </row>
    <row r="11" ht="13.5" customHeight="1" s="406" thickBot="1">
      <c r="B11" s="205" t="n"/>
      <c r="C11" s="21" t="n"/>
      <c r="D11" s="21" t="n"/>
      <c r="E11" s="210" t="n"/>
    </row>
    <row r="12">
      <c r="B12" s="247" t="inlineStr">
        <is>
          <t>Deckungsmasse</t>
        </is>
      </c>
      <c r="C12" s="250" t="inlineStr">
        <is>
          <t>(Mio. €)</t>
        </is>
      </c>
      <c r="D12" s="207" t="n">
        <v>8374.776622449999</v>
      </c>
      <c r="E12" s="208" t="n">
        <v>8727.218812999999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93.87834452</v>
      </c>
      <c r="E18" s="212" t="n">
        <v>92.87</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6.36</v>
      </c>
      <c r="E30" s="212" t="n">
        <v>5.95</v>
      </c>
    </row>
    <row r="31" ht="21" customHeight="1" s="406">
      <c r="B31" s="172" t="inlineStr">
        <is>
          <t xml:space="preserve">durchschnittlicher gewichteter Beleihungsauslauf
§ 28 Abs. 2 Nr. 3  </t>
        </is>
      </c>
      <c r="C31" s="171" t="inlineStr">
        <is>
          <t>%</t>
        </is>
      </c>
      <c r="D31" s="170" t="n">
        <v>54.339836</v>
      </c>
      <c r="E31" s="212" t="n">
        <v>54.47</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17.20876008</v>
      </c>
      <c r="E35" s="212" t="n">
        <v>16.33147583</v>
      </c>
    </row>
    <row r="36">
      <c r="A36" s="218" t="n"/>
      <c r="B36" s="242" t="inlineStr">
        <is>
          <t>Tag, an dem sich die größte negative Summe ergibt</t>
        </is>
      </c>
      <c r="C36" s="169" t="inlineStr">
        <is>
          <t>Tag (1-180)</t>
        </is>
      </c>
      <c r="D36" s="362" t="n">
        <v>29</v>
      </c>
      <c r="E36" s="363" t="n">
        <v>59</v>
      </c>
    </row>
    <row r="37" ht="21.75" customHeight="1" s="406" thickBot="1">
      <c r="A37" s="218" t="n">
        <v>1</v>
      </c>
      <c r="B37" s="173" t="inlineStr">
        <is>
          <t>Gesamtbetrag der Deckungswerte, welche die Anforderungen von § 4 Abs. 1a S. 3 PfandBG erfüllen (Liquiditätsdeckung)</t>
        </is>
      </c>
      <c r="C37" s="248" t="inlineStr">
        <is>
          <t>(Mio. €)</t>
        </is>
      </c>
      <c r="D37" s="214" t="n">
        <v>427.21513597</v>
      </c>
      <c r="E37" s="215" t="n">
        <v>366.710184</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66" customHeight="1" s="406" thickBot="1">
      <c r="B10" s="230" t="inlineStr">
        <is>
          <t>ISIN</t>
        </is>
      </c>
      <c r="C10" s="204" t="inlineStr">
        <is>
          <t>(Mio. €)</t>
        </is>
      </c>
      <c r="D10" s="500" t="inlineStr">
        <is>
          <t>XS1109753175, XS1195587941, XS1535054891, XS1693853944, XS1760108198, XS1770021860, XS1852086211, XS1869455490, XS1957516252, XS2022175249, XS2079126467, XS2113737097</t>
        </is>
      </c>
      <c r="E10" s="501" t="inlineStr">
        <is>
          <t>XS1043552345, XS1109753175, XS1119335534, XS1123870641, XS1195587941, XS1535054891, XS1693853944, XS1760108198, XS1763163067, XS1766992058, XS1770021860, XS1852086211, XS1869455490, XS1957516252, XS2022175249, XS2079126467, XS2113737097</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03.07.2024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APO</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Deutsche Apotheker- und Ärztebank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50</v>
      </c>
      <c r="E11" s="45" t="n">
        <v>683.01946274</v>
      </c>
      <c r="F11" s="44" t="n">
        <v>74.5</v>
      </c>
      <c r="G11" s="45" t="n">
        <v>465.242901</v>
      </c>
      <c r="I11" s="44" t="n">
        <v>0</v>
      </c>
      <c r="J11" s="45" t="n">
        <v>0</v>
      </c>
    </row>
    <row r="12" ht="12.75" customHeight="1" s="406">
      <c r="A12" s="17" t="n">
        <v>0</v>
      </c>
      <c r="B12" s="412" t="inlineStr">
        <is>
          <t>&gt; 0,5 Jahre und &lt;= 1 Jahr</t>
        </is>
      </c>
      <c r="C12" s="413" t="n"/>
      <c r="D12" s="44" t="n">
        <v>598</v>
      </c>
      <c r="E12" s="45" t="n">
        <v>510.48413744</v>
      </c>
      <c r="F12" s="44" t="n">
        <v>115</v>
      </c>
      <c r="G12" s="45" t="n">
        <v>626.983573</v>
      </c>
      <c r="I12" s="44" t="n">
        <v>0</v>
      </c>
      <c r="J12" s="45" t="n">
        <v>0</v>
      </c>
    </row>
    <row r="13" ht="12.75" customHeight="1" s="406">
      <c r="A13" s="17" t="n"/>
      <c r="B13" s="412" t="inlineStr">
        <is>
          <t>&gt; 1 Jahr und &lt;= 1,5 Jahre</t>
        </is>
      </c>
      <c r="C13" s="413" t="n"/>
      <c r="D13" s="44" t="n">
        <v>10</v>
      </c>
      <c r="E13" s="45" t="n">
        <v>504.96367867</v>
      </c>
      <c r="F13" s="44" t="n">
        <v>50</v>
      </c>
      <c r="G13" s="45" t="n">
        <v>552.968</v>
      </c>
      <c r="I13" s="44" t="n">
        <v>50</v>
      </c>
      <c r="J13" s="45" t="n">
        <v>74.5</v>
      </c>
    </row>
    <row r="14" ht="12.75" customHeight="1" s="406">
      <c r="A14" s="17" t="n">
        <v>0</v>
      </c>
      <c r="B14" s="412" t="inlineStr">
        <is>
          <t>&gt; 1,5 Jahre und &lt;= 2 Jahre</t>
        </is>
      </c>
      <c r="C14" s="412" t="n"/>
      <c r="D14" s="46" t="n">
        <v>10</v>
      </c>
      <c r="E14" s="217" t="n">
        <v>437.21222425</v>
      </c>
      <c r="F14" s="46" t="n">
        <v>598</v>
      </c>
      <c r="G14" s="217" t="n">
        <v>495.688876</v>
      </c>
      <c r="I14" s="44" t="n">
        <v>598</v>
      </c>
      <c r="J14" s="45" t="n">
        <v>115</v>
      </c>
    </row>
    <row r="15" ht="12.75" customHeight="1" s="406">
      <c r="A15" s="17" t="n">
        <v>0</v>
      </c>
      <c r="B15" s="412" t="inlineStr">
        <is>
          <t>&gt; 2 Jahre und &lt;= 3 Jahre</t>
        </is>
      </c>
      <c r="C15" s="412" t="n"/>
      <c r="D15" s="46" t="n">
        <v>533</v>
      </c>
      <c r="E15" s="217" t="n">
        <v>997.7940074200001</v>
      </c>
      <c r="F15" s="46" t="n">
        <v>20</v>
      </c>
      <c r="G15" s="217" t="n">
        <v>916.250666</v>
      </c>
      <c r="I15" s="44" t="n">
        <v>20</v>
      </c>
      <c r="J15" s="45" t="n">
        <v>648</v>
      </c>
    </row>
    <row r="16" ht="12.75" customHeight="1" s="406">
      <c r="A16" s="17" t="n">
        <v>0</v>
      </c>
      <c r="B16" s="412" t="inlineStr">
        <is>
          <t>&gt; 3 Jahre und &lt;= 4 Jahre</t>
        </is>
      </c>
      <c r="C16" s="412" t="n"/>
      <c r="D16" s="46" t="n">
        <v>510</v>
      </c>
      <c r="E16" s="217" t="n">
        <v>904.5897370499999</v>
      </c>
      <c r="F16" s="46" t="n">
        <v>533</v>
      </c>
      <c r="G16" s="217" t="n">
        <v>1032.50116</v>
      </c>
      <c r="I16" s="44" t="n">
        <v>533</v>
      </c>
      <c r="J16" s="45" t="n">
        <v>20</v>
      </c>
    </row>
    <row r="17" ht="12.75" customHeight="1" s="406">
      <c r="A17" s="17" t="n">
        <v>0</v>
      </c>
      <c r="B17" s="412" t="inlineStr">
        <is>
          <t>&gt; 4 Jahre und &lt;= 5 Jahre</t>
        </is>
      </c>
      <c r="C17" s="412" t="n"/>
      <c r="D17" s="46" t="n">
        <v>1065</v>
      </c>
      <c r="E17" s="217" t="n">
        <v>927.3894947</v>
      </c>
      <c r="F17" s="46" t="n">
        <v>510</v>
      </c>
      <c r="G17" s="217" t="n">
        <v>878.9535</v>
      </c>
      <c r="I17" s="44" t="n">
        <v>510</v>
      </c>
      <c r="J17" s="45" t="n">
        <v>533</v>
      </c>
    </row>
    <row r="18" ht="12.75" customHeight="1" s="406">
      <c r="A18" s="17" t="n">
        <v>0</v>
      </c>
      <c r="B18" s="412" t="inlineStr">
        <is>
          <t>&gt; 5 Jahre und &lt;= 10 Jahre</t>
        </is>
      </c>
      <c r="C18" s="413" t="n"/>
      <c r="D18" s="44" t="n">
        <v>615</v>
      </c>
      <c r="E18" s="45" t="n">
        <v>2701.84068066</v>
      </c>
      <c r="F18" s="44" t="n">
        <v>1685</v>
      </c>
      <c r="G18" s="45" t="n">
        <v>2957.79295</v>
      </c>
      <c r="I18" s="44" t="n">
        <v>1680</v>
      </c>
      <c r="J18" s="45" t="n">
        <v>2185</v>
      </c>
    </row>
    <row r="19" ht="12.75" customHeight="1" s="406">
      <c r="A19" s="17" t="n">
        <v>0</v>
      </c>
      <c r="B19" s="412" t="inlineStr">
        <is>
          <t>&gt; 10 Jahre</t>
        </is>
      </c>
      <c r="C19" s="413" t="n"/>
      <c r="D19" s="44" t="n">
        <v>815.6</v>
      </c>
      <c r="E19" s="45" t="n">
        <v>707.48319952</v>
      </c>
      <c r="F19" s="44" t="n">
        <v>815.6</v>
      </c>
      <c r="G19" s="45" t="n">
        <v>800.8371870000001</v>
      </c>
      <c r="I19" s="44" t="n">
        <v>815.6</v>
      </c>
      <c r="J19" s="45" t="n">
        <v>825.6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5502.94597585</v>
      </c>
      <c r="E9" s="54" t="n">
        <v>5879.244975</v>
      </c>
    </row>
    <row r="10" ht="12.75" customHeight="1" s="406">
      <c r="A10" s="17" t="n">
        <v>0</v>
      </c>
      <c r="B10" s="55" t="inlineStr">
        <is>
          <t>Mehr als 300 Tsd. € bis einschließlich 1 Mio. €</t>
        </is>
      </c>
      <c r="C10" s="55" t="n"/>
      <c r="D10" s="44" t="n">
        <v>1299.46758126</v>
      </c>
      <c r="E10" s="54" t="n">
        <v>1312.298185</v>
      </c>
    </row>
    <row r="11" ht="12.75" customHeight="1" s="406">
      <c r="A11" s="17" t="n"/>
      <c r="B11" s="55" t="inlineStr">
        <is>
          <t>Mehr als 1 Mio. € bis einschließlich 10 Mio. €</t>
        </is>
      </c>
      <c r="C11" s="55" t="n"/>
      <c r="D11" s="44" t="n">
        <v>757.81568534</v>
      </c>
      <c r="E11" s="54" t="n">
        <v>752.769941</v>
      </c>
    </row>
    <row r="12" ht="12.75" customHeight="1" s="406">
      <c r="A12" s="17" t="n">
        <v>0</v>
      </c>
      <c r="B12" s="55" t="inlineStr">
        <is>
          <t>Mehr als 10 Mio. €</t>
        </is>
      </c>
      <c r="C12" s="55" t="n"/>
      <c r="D12" s="44" t="n">
        <v>334.54738</v>
      </c>
      <c r="E12" s="54" t="n">
        <v>367.905712</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1876.344607169</v>
      </c>
      <c r="H16" s="84" t="n">
        <v>3686.935115895</v>
      </c>
      <c r="I16" s="84" t="n">
        <v>865.936869029</v>
      </c>
      <c r="J16" s="84" t="n">
        <v>0</v>
      </c>
      <c r="K16" s="84" t="n">
        <v>0</v>
      </c>
      <c r="L16" s="84">
        <f>SUM(M16:R16)</f>
        <v/>
      </c>
      <c r="M16" s="84" t="n">
        <v>850.3828190669999</v>
      </c>
      <c r="N16" s="84" t="n">
        <v>62.56638554000001</v>
      </c>
      <c r="O16" s="84" t="n">
        <v>0</v>
      </c>
      <c r="P16" s="84" t="n">
        <v>552.6108257480001</v>
      </c>
      <c r="Q16" s="84" t="n">
        <v>0</v>
      </c>
      <c r="R16" s="84" t="n">
        <v>0</v>
      </c>
      <c r="S16" s="85" t="n">
        <v>0</v>
      </c>
      <c r="T16" s="270" t="n">
        <v>0</v>
      </c>
    </row>
    <row r="17" ht="12.75" customHeight="1" s="406">
      <c r="C17" s="80" t="n"/>
      <c r="D17" s="258">
        <f>"Jahr "&amp;(AktJahr-1)</f>
        <v/>
      </c>
      <c r="E17" s="271">
        <f>F17+L17</f>
        <v/>
      </c>
      <c r="F17" s="86">
        <f>SUM(G17:K17)</f>
        <v/>
      </c>
      <c r="G17" s="86" t="n">
        <v>1981.082342</v>
      </c>
      <c r="H17" s="86" t="n">
        <v>3917.235735</v>
      </c>
      <c r="I17" s="86" t="n">
        <v>869.813052</v>
      </c>
      <c r="J17" s="86" t="n">
        <v>0</v>
      </c>
      <c r="K17" s="86" t="n">
        <v>0</v>
      </c>
      <c r="L17" s="86">
        <f>SUM(M17:R17)</f>
        <v/>
      </c>
      <c r="M17" s="86" t="n">
        <v>854.6346369999999</v>
      </c>
      <c r="N17" s="86" t="n">
        <v>61.823002</v>
      </c>
      <c r="O17" s="86" t="n">
        <v>0</v>
      </c>
      <c r="P17" s="86" t="n">
        <v>627.6300520000001</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1876.344607169</v>
      </c>
      <c r="H18" s="84" t="n">
        <v>3686.935115895</v>
      </c>
      <c r="I18" s="84" t="n">
        <v>865.936869029</v>
      </c>
      <c r="J18" s="84" t="n">
        <v>0</v>
      </c>
      <c r="K18" s="84" t="n">
        <v>0</v>
      </c>
      <c r="L18" s="84">
        <f>SUM(M18:R18)</f>
        <v/>
      </c>
      <c r="M18" s="84" t="n">
        <v>850.3828190669999</v>
      </c>
      <c r="N18" s="84" t="n">
        <v>62.56638554000001</v>
      </c>
      <c r="O18" s="84" t="n">
        <v>0</v>
      </c>
      <c r="P18" s="84" t="n">
        <v>552.6108257480001</v>
      </c>
      <c r="Q18" s="84" t="n">
        <v>0</v>
      </c>
      <c r="R18" s="84" t="n">
        <v>0</v>
      </c>
      <c r="S18" s="85" t="n">
        <v>0</v>
      </c>
      <c r="T18" s="270" t="n">
        <v>0</v>
      </c>
    </row>
    <row r="19" ht="12.75" customHeight="1" s="406">
      <c r="C19" s="80" t="n"/>
      <c r="D19" s="258">
        <f>$D$17</f>
        <v/>
      </c>
      <c r="E19" s="271">
        <f>F19+L19</f>
        <v/>
      </c>
      <c r="F19" s="86">
        <f>SUM(G19:K19)</f>
        <v/>
      </c>
      <c r="G19" s="86" t="n">
        <v>1981.082342</v>
      </c>
      <c r="H19" s="86" t="n">
        <v>3917.235735</v>
      </c>
      <c r="I19" s="86" t="n">
        <v>869.813052</v>
      </c>
      <c r="J19" s="86" t="n">
        <v>0</v>
      </c>
      <c r="K19" s="86" t="n">
        <v>0</v>
      </c>
      <c r="L19" s="86">
        <f>SUM(M19:R19)</f>
        <v/>
      </c>
      <c r="M19" s="86" t="n">
        <v>854.6346369999999</v>
      </c>
      <c r="N19" s="86" t="n">
        <v>61.823002</v>
      </c>
      <c r="O19" s="86" t="n">
        <v>0</v>
      </c>
      <c r="P19" s="86" t="n">
        <v>627.6300520000001</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480</v>
      </c>
      <c r="F13" s="84" t="n">
        <v>0</v>
      </c>
      <c r="G13" s="84" t="n">
        <v>0</v>
      </c>
      <c r="H13" s="123" t="n">
        <v>0</v>
      </c>
      <c r="I13" s="84" t="n">
        <v>0</v>
      </c>
      <c r="J13" s="270" t="n">
        <v>480</v>
      </c>
    </row>
    <row r="14" ht="12.75" customHeight="1" s="406">
      <c r="B14" s="153" t="n"/>
      <c r="C14" s="55" t="n"/>
      <c r="D14" s="55">
        <f>"Jahr "&amp;(AktJahr-1)</f>
        <v/>
      </c>
      <c r="E14" s="337" t="n">
        <v>415</v>
      </c>
      <c r="F14" s="126" t="n">
        <v>0</v>
      </c>
      <c r="G14" s="126" t="n">
        <v>0</v>
      </c>
      <c r="H14" s="129" t="n">
        <v>0</v>
      </c>
      <c r="I14" s="126" t="n">
        <v>0</v>
      </c>
      <c r="J14" s="290" t="n">
        <v>415</v>
      </c>
    </row>
    <row r="15" ht="12.75" customHeight="1" s="406">
      <c r="B15" s="153" t="inlineStr">
        <is>
          <t>DE</t>
        </is>
      </c>
      <c r="C15" s="82" t="inlineStr">
        <is>
          <t>Deutschland</t>
        </is>
      </c>
      <c r="D15" s="83">
        <f>$D$13</f>
        <v/>
      </c>
      <c r="E15" s="269" t="n">
        <v>370</v>
      </c>
      <c r="F15" s="84" t="n">
        <v>0</v>
      </c>
      <c r="G15" s="84" t="n">
        <v>0</v>
      </c>
      <c r="H15" s="123" t="n">
        <v>0</v>
      </c>
      <c r="I15" s="84" t="n">
        <v>0</v>
      </c>
      <c r="J15" s="270" t="n">
        <v>370</v>
      </c>
    </row>
    <row r="16" ht="12.75" customHeight="1" s="406">
      <c r="B16" s="153" t="n"/>
      <c r="C16" s="55" t="n"/>
      <c r="D16" s="55">
        <f>$D$14</f>
        <v/>
      </c>
      <c r="E16" s="337" t="n">
        <v>415</v>
      </c>
      <c r="F16" s="126" t="n">
        <v>0</v>
      </c>
      <c r="G16" s="126" t="n">
        <v>0</v>
      </c>
      <c r="H16" s="129" t="n">
        <v>0</v>
      </c>
      <c r="I16" s="126" t="n">
        <v>0</v>
      </c>
      <c r="J16" s="290" t="n">
        <v>415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110</v>
      </c>
      <c r="F87" s="84" t="n">
        <v>0</v>
      </c>
      <c r="G87" s="84" t="n">
        <v>0</v>
      </c>
      <c r="H87" s="123" t="n">
        <v>0</v>
      </c>
      <c r="I87" s="84" t="n">
        <v>0</v>
      </c>
      <c r="J87" s="270" t="n">
        <v>110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