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572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Aareal Bank AG</t>
        </is>
      </c>
      <c r="H2" s="4" t="n"/>
      <c r="I2" s="4" t="n"/>
    </row>
    <row r="3" ht="15" customHeight="1" s="406">
      <c r="G3" s="5" t="inlineStr">
        <is>
          <t>Paulinenstraße 15</t>
        </is>
      </c>
      <c r="H3" s="6" t="n"/>
      <c r="I3" s="6" t="n"/>
    </row>
    <row r="4" ht="15" customHeight="1" s="406">
      <c r="G4" s="5" t="inlineStr">
        <is>
          <t>65189 Wiesbaden</t>
        </is>
      </c>
      <c r="H4" s="6" t="n"/>
      <c r="I4" s="6" t="n"/>
      <c r="J4" s="7" t="n"/>
    </row>
    <row r="5" ht="15" customHeight="1" s="406">
      <c r="G5" s="5" t="inlineStr">
        <is>
          <t>Telefon: +49 611 348 - 0</t>
        </is>
      </c>
      <c r="H5" s="6" t="n"/>
      <c r="I5" s="6" t="n"/>
      <c r="J5" s="7" t="n"/>
    </row>
    <row r="6" ht="15" customHeight="1" s="406">
      <c r="G6" s="5" t="inlineStr">
        <is>
          <t>Telefax: +49 611 348 - 2549</t>
        </is>
      </c>
      <c r="H6" s="6" t="n"/>
      <c r="I6" s="6" t="n"/>
      <c r="J6" s="7" t="n"/>
    </row>
    <row r="7" ht="15" customHeight="1" s="406">
      <c r="G7" s="5" t="inlineStr">
        <is>
          <t>E-Mail: aareal@aareal-bank.com</t>
        </is>
      </c>
      <c r="H7" s="6" t="n"/>
      <c r="I7" s="6" t="n"/>
    </row>
    <row r="8" ht="14.1" customFormat="1" customHeight="1" s="8">
      <c r="A8" s="9" t="n"/>
      <c r="G8" s="5" t="inlineStr">
        <is>
          <t>Internet: www.aareal-bank.com</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14609.55153308</v>
      </c>
      <c r="E21" s="370" t="n">
        <v>13974.4</v>
      </c>
      <c r="F21" s="369" t="n">
        <v>14671.86282767</v>
      </c>
      <c r="G21" s="370" t="n">
        <v>13196.8</v>
      </c>
      <c r="H21" s="369" t="n">
        <v>15525.64204643</v>
      </c>
      <c r="I21" s="370" t="n">
        <v>14061.9</v>
      </c>
    </row>
    <row r="22" ht="15" customHeight="1" s="406">
      <c r="A22" s="17" t="n">
        <v>0</v>
      </c>
      <c r="B22" s="368" t="inlineStr">
        <is>
          <t>darunter Derivate</t>
        </is>
      </c>
      <c r="C22" s="368">
        <f>C21</f>
        <v/>
      </c>
      <c r="D22" s="369" t="n">
        <v>52.52477647</v>
      </c>
      <c r="E22" s="370" t="n">
        <v>154.9</v>
      </c>
      <c r="F22" s="369" t="n">
        <v>17.85263512</v>
      </c>
      <c r="G22" s="370" t="n">
        <v>154.9</v>
      </c>
      <c r="H22" s="369" t="n">
        <v>274.28143155</v>
      </c>
      <c r="I22" s="370" t="n">
        <v>0</v>
      </c>
    </row>
    <row r="23" ht="15" customHeight="1" s="406">
      <c r="A23" s="17" t="n">
        <v>0</v>
      </c>
      <c r="B23" s="371" t="inlineStr">
        <is>
          <t>Deckungsmasse</t>
        </is>
      </c>
      <c r="C23" s="372">
        <f>C21</f>
        <v/>
      </c>
      <c r="D23" s="373" t="n">
        <v>16767.03097435</v>
      </c>
      <c r="E23" s="374" t="n">
        <v>15749.9</v>
      </c>
      <c r="F23" s="373" t="n">
        <v>17524.7379257</v>
      </c>
      <c r="G23" s="374" t="n">
        <v>15817.8</v>
      </c>
      <c r="H23" s="373" t="n">
        <v>17959.83644395</v>
      </c>
      <c r="I23" s="374" t="n">
        <v>15935.4</v>
      </c>
    </row>
    <row r="24" ht="15" customHeight="1" s="406">
      <c r="A24" s="17" t="n">
        <v>0</v>
      </c>
      <c r="B24" s="375" t="inlineStr">
        <is>
          <t>darunter Derivate</t>
        </is>
      </c>
      <c r="C24" s="375">
        <f>C21</f>
        <v/>
      </c>
      <c r="D24" s="376" t="n">
        <v>8.654231169999999</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600.5604947029999</v>
      </c>
      <c r="E27" s="386" t="n">
        <v>595.1</v>
      </c>
      <c r="F27" s="385" t="n">
        <v>293.437256553</v>
      </c>
      <c r="G27" s="386" t="n">
        <v>263.9</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1556.918946561</v>
      </c>
      <c r="E29" s="391" t="n">
        <v>1180.4</v>
      </c>
      <c r="F29" s="390" t="n">
        <v>2559.437841469</v>
      </c>
      <c r="G29" s="391" t="n">
        <v>2357</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2157.47944127</v>
      </c>
      <c r="E31" s="27" t="n">
        <v>1775.5</v>
      </c>
      <c r="F31" s="26" t="n">
        <v>2852.87509803</v>
      </c>
      <c r="G31" s="27" t="n">
        <v>2621</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979.75909429</v>
      </c>
      <c r="E37" s="370" t="n">
        <v>1082.8</v>
      </c>
      <c r="F37" s="369" t="n">
        <v>1083.57295659</v>
      </c>
      <c r="G37" s="370" t="n">
        <v>1158.8</v>
      </c>
      <c r="H37" s="369" t="n">
        <v>1048.20534465</v>
      </c>
      <c r="I37" s="370" t="n">
        <v>1073.9</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1114.39972248</v>
      </c>
      <c r="E39" s="374" t="n">
        <v>1214.2</v>
      </c>
      <c r="F39" s="373" t="n">
        <v>1278.17728601</v>
      </c>
      <c r="G39" s="374" t="n">
        <v>1317.9</v>
      </c>
      <c r="H39" s="373" t="n">
        <v>1196.18387159</v>
      </c>
      <c r="I39" s="374" t="n">
        <v>1161.3</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41.89520248900001</v>
      </c>
      <c r="E43" s="386" t="n">
        <v>43.5</v>
      </c>
      <c r="F43" s="385" t="n">
        <v>21.671459132</v>
      </c>
      <c r="G43" s="386" t="n">
        <v>23.2</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92.745425701</v>
      </c>
      <c r="E45" s="391" t="n">
        <v>87.90000000000001</v>
      </c>
      <c r="F45" s="390" t="n">
        <v>172.932870288</v>
      </c>
      <c r="G45" s="391" t="n">
        <v>135.9</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134.64062819</v>
      </c>
      <c r="E47" s="27" t="n">
        <v>131.4</v>
      </c>
      <c r="F47" s="26" t="n">
        <v>194.60432942</v>
      </c>
      <c r="G47" s="27" t="n">
        <v>159.1</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14609.55153308</v>
      </c>
      <c r="E9" s="224" t="n">
        <v>13974.4</v>
      </c>
    </row>
    <row r="10" ht="21.75" customFormat="1" customHeight="1" s="165" thickBot="1">
      <c r="B10" s="249" t="inlineStr">
        <is>
          <t>davon Anteil festverzinslicher Pfandbriefe
§ 28 Abs. 1 Nr. 13  (gewichteter Durchschnitt)</t>
        </is>
      </c>
      <c r="C10" s="166" t="inlineStr">
        <is>
          <t>%</t>
        </is>
      </c>
      <c r="D10" s="167" t="n">
        <v>69.39008158</v>
      </c>
      <c r="E10" s="209" t="n">
        <v>75.5</v>
      </c>
    </row>
    <row r="11" ht="13.5" customHeight="1" s="406" thickBot="1">
      <c r="B11" s="205" t="n"/>
      <c r="C11" s="21" t="n"/>
      <c r="D11" s="21" t="n"/>
      <c r="E11" s="210" t="n"/>
    </row>
    <row r="12">
      <c r="B12" s="247" t="inlineStr">
        <is>
          <t>Deckungsmasse</t>
        </is>
      </c>
      <c r="C12" s="250" t="inlineStr">
        <is>
          <t>(Mio. €)</t>
        </is>
      </c>
      <c r="D12" s="207" t="n">
        <v>16767.03097435</v>
      </c>
      <c r="E12" s="208" t="n">
        <v>15749.9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52.57161078</v>
      </c>
      <c r="E18" s="212" t="n">
        <v>49.8</v>
      </c>
    </row>
    <row r="19">
      <c r="B19" s="467" t="inlineStr">
        <is>
          <t>Nettobarwert nach § 6 Pfandbrief-Barwertverordnung
je Fremdwährung in Mio. Euro
 § 28 Abs. 1 Nr. 14 (Saldo aus Aktiv-/Passivseite)</t>
        </is>
      </c>
      <c r="C19" s="169" t="inlineStr">
        <is>
          <t>CAD</t>
        </is>
      </c>
      <c r="D19" s="170" t="n">
        <v>234.202477632</v>
      </c>
      <c r="E19" s="212" t="n">
        <v>67.59999999999999</v>
      </c>
    </row>
    <row r="20">
      <c r="B20" s="496" t="n"/>
      <c r="C20" s="171" t="inlineStr">
        <is>
          <t>CHF</t>
        </is>
      </c>
      <c r="D20" s="170" t="n">
        <v>56.439052519</v>
      </c>
      <c r="E20" s="212" t="n">
        <v>62.5</v>
      </c>
    </row>
    <row r="21">
      <c r="B21" s="496" t="n"/>
      <c r="C21" s="171" t="inlineStr">
        <is>
          <t>CZK</t>
        </is>
      </c>
      <c r="D21" s="170" t="n">
        <v>0</v>
      </c>
      <c r="E21" s="212" t="n">
        <v>0</v>
      </c>
    </row>
    <row r="22">
      <c r="B22" s="496" t="n"/>
      <c r="C22" s="171" t="inlineStr">
        <is>
          <t>DKK</t>
        </is>
      </c>
      <c r="D22" s="170" t="n">
        <v>197.313950274</v>
      </c>
      <c r="E22" s="212" t="n">
        <v>213.9</v>
      </c>
    </row>
    <row r="23">
      <c r="B23" s="496" t="n"/>
      <c r="C23" s="171" t="inlineStr">
        <is>
          <t>GBP</t>
        </is>
      </c>
      <c r="D23" s="170" t="n">
        <v>928.876972048</v>
      </c>
      <c r="E23" s="212" t="n">
        <v>354.6</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98.887442084</v>
      </c>
      <c r="E27" s="212" t="n">
        <v>62.3</v>
      </c>
    </row>
    <row r="28">
      <c r="B28" s="496" t="n"/>
      <c r="C28" s="171" t="inlineStr">
        <is>
          <t>USD</t>
        </is>
      </c>
      <c r="D28" s="170" t="n">
        <v>-285.244982706</v>
      </c>
      <c r="E28" s="212" t="n">
        <v>697.3</v>
      </c>
    </row>
    <row r="29">
      <c r="B29" s="239" t="n"/>
      <c r="C29" s="171" t="inlineStr">
        <is>
          <t>AUD</t>
        </is>
      </c>
      <c r="D29" s="170" t="n">
        <v>-7.183156221</v>
      </c>
      <c r="E29" s="212" t="n">
        <v>29.9</v>
      </c>
    </row>
    <row r="30" ht="27" customHeight="1" s="406">
      <c r="B30" s="240" t="inlineStr">
        <is>
          <t xml:space="preserve">volumengewichteter Durchschnitt des Alters der Forderungen
(verstrichene Laufzeit seit Kreditvergabe - seasoning)
§ 28 Abs. 2 Nr. 4  </t>
        </is>
      </c>
      <c r="C30" s="171" t="inlineStr">
        <is>
          <t>Jahre</t>
        </is>
      </c>
      <c r="D30" s="170" t="n">
        <v>4.86</v>
      </c>
      <c r="E30" s="212" t="n">
        <v>4.7</v>
      </c>
    </row>
    <row r="31" ht="21" customHeight="1" s="406">
      <c r="B31" s="172" t="inlineStr">
        <is>
          <t xml:space="preserve">durchschnittlicher gewichteter Beleihungsauslauf
§ 28 Abs. 2 Nr. 3  </t>
        </is>
      </c>
      <c r="C31" s="171" t="inlineStr">
        <is>
          <t>%</t>
        </is>
      </c>
      <c r="D31" s="170" t="n">
        <v>55.622557</v>
      </c>
      <c r="E31" s="212" t="n">
        <v>55.3</v>
      </c>
    </row>
    <row r="32" ht="32.25" customHeight="1" s="406" thickBot="1">
      <c r="B32" s="173" t="inlineStr">
        <is>
          <t>durchschnittlicher gewichteter Beleihungsauslauf auf Marktwertbasis
- freiwillige Angabe -  (Durchschnitt)</t>
        </is>
      </c>
      <c r="C32" s="221" t="inlineStr">
        <is>
          <t>%</t>
        </is>
      </c>
      <c r="D32" s="214" t="n">
        <v>0</v>
      </c>
      <c r="E32" s="215" t="n">
        <v>32.7</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87.24460185700001</v>
      </c>
      <c r="E35" s="212" t="n">
        <v>-4.5</v>
      </c>
    </row>
    <row r="36">
      <c r="A36" s="218" t="n"/>
      <c r="B36" s="242" t="inlineStr">
        <is>
          <t>Tag, an dem sich die größte negative Summe ergibt</t>
        </is>
      </c>
      <c r="C36" s="169" t="inlineStr">
        <is>
          <t>Tag (1-180)</t>
        </is>
      </c>
      <c r="D36" s="362" t="n">
        <v>1</v>
      </c>
      <c r="E36" s="363" t="n">
        <v>2</v>
      </c>
    </row>
    <row r="37" ht="21.75" customHeight="1" s="406" thickBot="1">
      <c r="A37" s="218" t="n">
        <v>1</v>
      </c>
      <c r="B37" s="173" t="inlineStr">
        <is>
          <t>Gesamtbetrag der Deckungswerte, welche die Anforderungen von § 4 Abs. 1a S. 3 PfandBG erfüllen (Liquiditätsdeckung)</t>
        </is>
      </c>
      <c r="C37" s="248" t="inlineStr">
        <is>
          <t>(Mio. €)</t>
        </is>
      </c>
      <c r="D37" s="214" t="n">
        <v>643.308236158</v>
      </c>
      <c r="E37" s="215" t="n">
        <v>627.1</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0.02684064</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0.02477394</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0.35952354</v>
      </c>
      <c r="E44" s="212" t="n">
        <v>1.1</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0.001816</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979.75909429</v>
      </c>
      <c r="E9" s="224" t="n">
        <v>1082.8</v>
      </c>
    </row>
    <row r="10" ht="21.75" customFormat="1" customHeight="1" s="165" thickBot="1">
      <c r="A10" s="218" t="n">
        <v>1</v>
      </c>
      <c r="B10" s="249" t="inlineStr">
        <is>
          <t>davon Anteil festverzinslicher Pfandbriefe
§ 28 Abs. 1 Nr. 13 (gewichteter Durchschnitt)</t>
        </is>
      </c>
      <c r="C10" s="166" t="inlineStr">
        <is>
          <t>%</t>
        </is>
      </c>
      <c r="D10" s="167" t="n">
        <v>97.44835234</v>
      </c>
      <c r="E10" s="209" t="n">
        <v>97.7</v>
      </c>
    </row>
    <row r="11" ht="13.5" customHeight="1" s="406" thickBot="1">
      <c r="A11" s="218" t="n">
        <v>1</v>
      </c>
      <c r="B11" s="205" t="n"/>
      <c r="C11" s="21" t="n"/>
      <c r="D11" s="21" t="n"/>
      <c r="E11" s="210" t="n"/>
    </row>
    <row r="12">
      <c r="A12" s="218" t="n">
        <v>1</v>
      </c>
      <c r="B12" s="247" t="inlineStr">
        <is>
          <t>Deckungsmasse</t>
        </is>
      </c>
      <c r="C12" s="251" t="inlineStr">
        <is>
          <t>(Mio. €)</t>
        </is>
      </c>
      <c r="D12" s="223" t="n">
        <v>1114.39972248</v>
      </c>
      <c r="E12" s="224" t="n">
        <v>1214.2</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94.70747852</v>
      </c>
      <c r="E16" s="212" t="n">
        <v>94.7</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86.00230033</v>
      </c>
      <c r="E30" s="212" t="n">
        <v>66.09999999999999</v>
      </c>
    </row>
    <row r="31">
      <c r="A31" s="218" t="n"/>
      <c r="B31" s="242" t="inlineStr">
        <is>
          <t>Tag, an dem sich die größte negative Summe ergibt</t>
        </is>
      </c>
      <c r="C31" s="169" t="inlineStr">
        <is>
          <t>Tag (1-180)</t>
        </is>
      </c>
      <c r="D31" s="362" t="n">
        <v>165</v>
      </c>
      <c r="E31" s="363" t="n">
        <v>74</v>
      </c>
    </row>
    <row r="32" ht="21.75" customHeight="1" s="406" thickBot="1">
      <c r="A32" s="218" t="n"/>
      <c r="B32" s="173" t="inlineStr">
        <is>
          <t>Gesamtbetrag der Deckungswerte, welche die Anforderungen von § 4 Abs. 1a S. 3 PfandBG erfüllen (Liquiditätsdeckung)</t>
        </is>
      </c>
      <c r="C32" s="248" t="inlineStr">
        <is>
          <t>(Mio. €)</t>
        </is>
      </c>
      <c r="D32" s="214" t="n">
        <v>110.578075739</v>
      </c>
      <c r="E32" s="215" t="n">
        <v>129.9</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07.5" customHeight="1" s="406" thickBot="1">
      <c r="B10" s="230" t="inlineStr">
        <is>
          <t>ISIN</t>
        </is>
      </c>
      <c r="C10" s="204" t="inlineStr">
        <is>
          <t>(Mio. €)</t>
        </is>
      </c>
      <c r="D10" s="500" t="inlineStr">
        <is>
          <t>DE000AAR0215, DE000AAR0256, DE000AAR0272, DE000AAR0280, DE000AAR0306, DE000AAR0314, DE000AAR0330, DE000AAR0348, DE000AAR0363, DE000AAR0371, DE000AAR0389, DE000AAR0397, DE000AAR0405, DE000AAR0421, DE000A1CR5Q6, DE000A2E4CE8, DE000A2E4CT6, DE000A2E4CU4, DE000A2E4C43, DE000A2E4DA4, DE000A2E4DC0, DE000A289L62, DE000A289L70, DE000A289L96, DE000A289MA4, DE000A289MB2, DE000A289MC0, DE000A289MD8, DE000A289MG1, DE000A289MH9, DE000A289ML1, DE000A289MU2, DE000A289MV0, 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XS1092160461, XS2297684842, XS2337339977, XS2872750562</t>
        </is>
      </c>
      <c r="E10" s="501" t="inlineStr">
        <is>
          <t>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DE000A1CR5Q6, DE000A1E88F4, DE000A1TNDC9, DE000A1TNDH8, DE000A1TNDP1, DE000A1TNDX5, DE000A289L62, DE000A289L70, DE000A289L96, DE000A289MA4, DE000A289MB2, DE000A289MC0, DE000A289MD8, DE000A289MG1, DE000A289MH9, DE000A289ML1, DE000A2E4C43, DE000A2E4C76, DE000A2E4CE8, DE000A2E4CT6, DE000A2E4CU4, DE000A2E4DA4, DE000A2E4DC0, DE000AAR0207, DE000AAR0215, DE000AAR0249, DE000AAR0256, DE000AAR0272, DE000AAR0280, DE000AAR0306, DE000AAR0314, DE000AAR0330, DE000AAR0348, DE000AAR0363, DE000AAR0371, DE000AAR0389, DE000AAR0397, DE000DUS20G4, XS0996189659, XS1046548787, XS1092160461, XS1101800396, XS2297684842, XS2337339977</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55.5" customHeight="1" s="406" thickBot="1">
      <c r="B22" s="230" t="inlineStr">
        <is>
          <t>ISIN</t>
        </is>
      </c>
      <c r="C22" s="204" t="inlineStr">
        <is>
          <t>(Mio. €)</t>
        </is>
      </c>
      <c r="D22" s="500" t="inlineStr">
        <is>
          <t>DE0002023017, DE0003153037, DE0003153078, DE0003153201, DE0003153219, DE0003153268, DE0003153276, DE0003153292, DE0003153417, DE0003153458, DE0003153532, DE0003158887, DE0003159992</t>
        </is>
      </c>
      <c r="E22" s="501" t="inlineStr">
        <is>
          <t>DE0002023017, DE0003153037, DE0003153078, DE0003153201, DE0003153219, DE0003153268, DE0003153276, DE0003153292, DE0003153417, DE0003153458, DE0003153532, DE0003158887, DE0003159992</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23.10.2024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AAR</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Aareal 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987.051933934</v>
      </c>
      <c r="E11" s="45" t="n">
        <v>2132.763800611</v>
      </c>
      <c r="F11" s="44" t="n">
        <v>1111.2</v>
      </c>
      <c r="G11" s="45" t="n">
        <v>1748.3</v>
      </c>
      <c r="I11" s="44" t="n">
        <v>0</v>
      </c>
      <c r="J11" s="45" t="n">
        <v>0</v>
      </c>
    </row>
    <row r="12" ht="12.75" customHeight="1" s="406">
      <c r="A12" s="17" t="n">
        <v>0</v>
      </c>
      <c r="B12" s="412" t="inlineStr">
        <is>
          <t>&gt; 0,5 Jahre und &lt;= 1 Jahr</t>
        </is>
      </c>
      <c r="C12" s="413" t="n"/>
      <c r="D12" s="44" t="n">
        <v>1272.493382616</v>
      </c>
      <c r="E12" s="45" t="n">
        <v>1301.613922958</v>
      </c>
      <c r="F12" s="44" t="n">
        <v>576.5</v>
      </c>
      <c r="G12" s="45" t="n">
        <v>1508.7</v>
      </c>
      <c r="I12" s="44" t="n">
        <v>0</v>
      </c>
      <c r="J12" s="45" t="n">
        <v>0</v>
      </c>
    </row>
    <row r="13" ht="12.75" customHeight="1" s="406">
      <c r="A13" s="17" t="n"/>
      <c r="B13" s="412" t="inlineStr">
        <is>
          <t>&gt; 1 Jahr und &lt;= 1,5 Jahre</t>
        </is>
      </c>
      <c r="C13" s="413" t="n"/>
      <c r="D13" s="44" t="n">
        <v>941.85420995</v>
      </c>
      <c r="E13" s="45" t="n">
        <v>1461.311212685</v>
      </c>
      <c r="F13" s="44" t="n">
        <v>1053.9</v>
      </c>
      <c r="G13" s="45" t="n">
        <v>1368.4</v>
      </c>
      <c r="I13" s="44" t="n">
        <v>987.051933934</v>
      </c>
      <c r="J13" s="45" t="n">
        <v>1111.2</v>
      </c>
    </row>
    <row r="14" ht="12.75" customHeight="1" s="406">
      <c r="A14" s="17" t="n">
        <v>0</v>
      </c>
      <c r="B14" s="412" t="inlineStr">
        <is>
          <t>&gt; 1,5 Jahre und &lt;= 2 Jahre</t>
        </is>
      </c>
      <c r="C14" s="412" t="n"/>
      <c r="D14" s="46" t="n">
        <v>1194.455902664</v>
      </c>
      <c r="E14" s="217" t="n">
        <v>2191.091747597</v>
      </c>
      <c r="F14" s="46" t="n">
        <v>1282.2</v>
      </c>
      <c r="G14" s="217" t="n">
        <v>1592.9</v>
      </c>
      <c r="I14" s="44" t="n">
        <v>1272.493382616</v>
      </c>
      <c r="J14" s="45" t="n">
        <v>576.5</v>
      </c>
    </row>
    <row r="15" ht="12.75" customHeight="1" s="406">
      <c r="A15" s="17" t="n">
        <v>0</v>
      </c>
      <c r="B15" s="412" t="inlineStr">
        <is>
          <t>&gt; 2 Jahre und &lt;= 3 Jahre</t>
        </is>
      </c>
      <c r="C15" s="412" t="n"/>
      <c r="D15" s="46" t="n">
        <v>1193.999622965</v>
      </c>
      <c r="E15" s="217" t="n">
        <v>3181.643330412</v>
      </c>
      <c r="F15" s="46" t="n">
        <v>2339.8</v>
      </c>
      <c r="G15" s="217" t="n">
        <v>3870.4</v>
      </c>
      <c r="I15" s="44" t="n">
        <v>2136.310112614</v>
      </c>
      <c r="J15" s="45" t="n">
        <v>2323.1</v>
      </c>
    </row>
    <row r="16" ht="12.75" customHeight="1" s="406">
      <c r="A16" s="17" t="n">
        <v>0</v>
      </c>
      <c r="B16" s="412" t="inlineStr">
        <is>
          <t>&gt; 3 Jahre und &lt;= 4 Jahre</t>
        </is>
      </c>
      <c r="C16" s="412" t="n"/>
      <c r="D16" s="46" t="n">
        <v>2486.373161949</v>
      </c>
      <c r="E16" s="217" t="n">
        <v>2899.812797721</v>
      </c>
      <c r="F16" s="46" t="n">
        <v>1311.5</v>
      </c>
      <c r="G16" s="217" t="n">
        <v>2283.5</v>
      </c>
      <c r="I16" s="44" t="n">
        <v>1193.999622965</v>
      </c>
      <c r="J16" s="45" t="n">
        <v>2352.8</v>
      </c>
    </row>
    <row r="17" ht="12.75" customHeight="1" s="406">
      <c r="A17" s="17" t="n">
        <v>0</v>
      </c>
      <c r="B17" s="412" t="inlineStr">
        <is>
          <t>&gt; 4 Jahre und &lt;= 5 Jahre</t>
        </is>
      </c>
      <c r="C17" s="412" t="n"/>
      <c r="D17" s="46" t="n">
        <v>2774.371189031</v>
      </c>
      <c r="E17" s="217" t="n">
        <v>2072.484602145</v>
      </c>
      <c r="F17" s="46" t="n">
        <v>2195</v>
      </c>
      <c r="G17" s="217" t="n">
        <v>1822.3</v>
      </c>
      <c r="I17" s="44" t="n">
        <v>2486.373161949</v>
      </c>
      <c r="J17" s="45" t="n">
        <v>1311.5</v>
      </c>
    </row>
    <row r="18" ht="12.75" customHeight="1" s="406">
      <c r="A18" s="17" t="n">
        <v>0</v>
      </c>
      <c r="B18" s="412" t="inlineStr">
        <is>
          <t>&gt; 5 Jahre und &lt;= 10 Jahre</t>
        </is>
      </c>
      <c r="C18" s="413" t="n"/>
      <c r="D18" s="44" t="n">
        <v>2977.648499135</v>
      </c>
      <c r="E18" s="45" t="n">
        <v>1464.179387524</v>
      </c>
      <c r="F18" s="44" t="n">
        <v>3929.3</v>
      </c>
      <c r="G18" s="45" t="n">
        <v>1396.4</v>
      </c>
      <c r="I18" s="44" t="n">
        <v>5183.519560325</v>
      </c>
      <c r="J18" s="45" t="n">
        <v>6083.2</v>
      </c>
    </row>
    <row r="19" ht="12.75" customHeight="1" s="406">
      <c r="A19" s="17" t="n">
        <v>0</v>
      </c>
      <c r="B19" s="412" t="inlineStr">
        <is>
          <t>&gt; 10 Jahre</t>
        </is>
      </c>
      <c r="C19" s="413" t="n"/>
      <c r="D19" s="44" t="n">
        <v>781.3036308320001</v>
      </c>
      <c r="E19" s="45" t="n">
        <v>62.13017269</v>
      </c>
      <c r="F19" s="44" t="n">
        <v>175</v>
      </c>
      <c r="G19" s="45" t="n">
        <v>159</v>
      </c>
      <c r="I19" s="44" t="n">
        <v>1349.803758673</v>
      </c>
      <c r="J19" s="45" t="n">
        <v>216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102.671929909</v>
      </c>
      <c r="E24" s="45" t="n">
        <v>43.25614634</v>
      </c>
      <c r="F24" s="44" t="n">
        <v>73.3</v>
      </c>
      <c r="G24" s="45" t="n">
        <v>43.2</v>
      </c>
      <c r="I24" s="44" t="n">
        <v>0</v>
      </c>
      <c r="J24" s="45" t="n">
        <v>0</v>
      </c>
    </row>
    <row r="25" ht="12.75" customHeight="1" s="406">
      <c r="A25" s="17" t="n"/>
      <c r="B25" s="412" t="inlineStr">
        <is>
          <t>&gt; 0,5 Jahre und &lt;= 1 Jahr</t>
        </is>
      </c>
      <c r="C25" s="413" t="n"/>
      <c r="D25" s="44" t="n">
        <v>142.33224296</v>
      </c>
      <c r="E25" s="45" t="n">
        <v>30.32044687</v>
      </c>
      <c r="F25" s="44" t="n">
        <v>29.9</v>
      </c>
      <c r="G25" s="45" t="n">
        <v>39.4</v>
      </c>
      <c r="I25" s="44" t="n">
        <v>0</v>
      </c>
      <c r="J25" s="45" t="n">
        <v>0</v>
      </c>
    </row>
    <row r="26" ht="12.75" customHeight="1" s="406">
      <c r="A26" s="17" t="n">
        <v>1</v>
      </c>
      <c r="B26" s="412" t="inlineStr">
        <is>
          <t>&gt; 1 Jahr und &lt;= 1,5 Jahre</t>
        </is>
      </c>
      <c r="C26" s="413" t="n"/>
      <c r="D26" s="44" t="n">
        <v>88.38439930999999</v>
      </c>
      <c r="E26" s="45" t="n">
        <v>56.58189582</v>
      </c>
      <c r="F26" s="44" t="n">
        <v>102.5</v>
      </c>
      <c r="G26" s="45" t="n">
        <v>18.5</v>
      </c>
      <c r="I26" s="44" t="n">
        <v>102.671929909</v>
      </c>
      <c r="J26" s="45" t="n">
        <v>73.3</v>
      </c>
    </row>
    <row r="27" ht="12.75" customHeight="1" s="406">
      <c r="A27" s="17" t="n">
        <v>1</v>
      </c>
      <c r="B27" s="412" t="inlineStr">
        <is>
          <t>&gt; 1,5 Jahre und &lt;= 2 Jahre</t>
        </is>
      </c>
      <c r="C27" s="412" t="n"/>
      <c r="D27" s="46" t="n">
        <v>52.21835841999999</v>
      </c>
      <c r="E27" s="217" t="n">
        <v>45.04695609</v>
      </c>
      <c r="F27" s="46" t="n">
        <v>142.3</v>
      </c>
      <c r="G27" s="217" t="n">
        <v>40.6</v>
      </c>
      <c r="I27" s="44" t="n">
        <v>142.33224296</v>
      </c>
      <c r="J27" s="45" t="n">
        <v>29.9</v>
      </c>
    </row>
    <row r="28" ht="12.75" customHeight="1" s="406">
      <c r="A28" s="17" t="n">
        <v>1</v>
      </c>
      <c r="B28" s="412" t="inlineStr">
        <is>
          <t>&gt; 2 Jahre und &lt;= 3 Jahre</t>
        </is>
      </c>
      <c r="C28" s="412" t="n"/>
      <c r="D28" s="46" t="n">
        <v>241.86379932</v>
      </c>
      <c r="E28" s="217" t="n">
        <v>44.28355503</v>
      </c>
      <c r="F28" s="46" t="n">
        <v>140.6</v>
      </c>
      <c r="G28" s="217" t="n">
        <v>55.3</v>
      </c>
      <c r="I28" s="44" t="n">
        <v>140.60275773</v>
      </c>
      <c r="J28" s="45" t="n">
        <v>244.8</v>
      </c>
    </row>
    <row r="29" ht="12.75" customHeight="1" s="406">
      <c r="A29" s="17" t="n">
        <v>1</v>
      </c>
      <c r="B29" s="412" t="inlineStr">
        <is>
          <t>&gt; 3 Jahre und &lt;= 4 Jahre</t>
        </is>
      </c>
      <c r="C29" s="412" t="n"/>
      <c r="D29" s="46" t="n">
        <v>81.11423146</v>
      </c>
      <c r="E29" s="217" t="n">
        <v>121.8968736</v>
      </c>
      <c r="F29" s="46" t="n">
        <v>242</v>
      </c>
      <c r="G29" s="217" t="n">
        <v>48.9</v>
      </c>
      <c r="I29" s="44" t="n">
        <v>241.86379932</v>
      </c>
      <c r="J29" s="45" t="n">
        <v>140.6</v>
      </c>
    </row>
    <row r="30" ht="12.75" customHeight="1" s="406">
      <c r="A30" s="17" t="n">
        <v>1</v>
      </c>
      <c r="B30" s="412" t="inlineStr">
        <is>
          <t>&gt; 4 Jahre und &lt;= 5 Jahre</t>
        </is>
      </c>
      <c r="C30" s="412" t="n"/>
      <c r="D30" s="46" t="n">
        <v>24.93425344</v>
      </c>
      <c r="E30" s="217" t="n">
        <v>14.89285027</v>
      </c>
      <c r="F30" s="46" t="n">
        <v>81.09999999999999</v>
      </c>
      <c r="G30" s="217" t="n">
        <v>142.5</v>
      </c>
      <c r="I30" s="44" t="n">
        <v>81.11423146</v>
      </c>
      <c r="J30" s="45" t="n">
        <v>241.9</v>
      </c>
    </row>
    <row r="31" ht="12.75" customHeight="1" s="406">
      <c r="A31" s="17" t="n">
        <v>1</v>
      </c>
      <c r="B31" s="412" t="inlineStr">
        <is>
          <t>&gt; 5 Jahre und &lt;= 10 Jahre</t>
        </is>
      </c>
      <c r="C31" s="413" t="n"/>
      <c r="D31" s="44" t="n">
        <v>200.88091662</v>
      </c>
      <c r="E31" s="45" t="n">
        <v>161.83559323</v>
      </c>
      <c r="F31" s="44" t="n">
        <v>129.8</v>
      </c>
      <c r="G31" s="45" t="n">
        <v>126.5</v>
      </c>
      <c r="I31" s="44" t="n">
        <v>129.84499872</v>
      </c>
      <c r="J31" s="45" t="n">
        <v>116.9</v>
      </c>
    </row>
    <row r="32" ht="12.75" customHeight="1" s="406">
      <c r="B32" s="412" t="inlineStr">
        <is>
          <t>&gt; 10 Jahre</t>
        </is>
      </c>
      <c r="C32" s="413" t="n"/>
      <c r="D32" s="44" t="n">
        <v>45.35896284</v>
      </c>
      <c r="E32" s="45" t="n">
        <v>596.2854052199999</v>
      </c>
      <c r="F32" s="44" t="n">
        <v>141.3</v>
      </c>
      <c r="G32" s="45" t="n">
        <v>699.3</v>
      </c>
      <c r="I32" s="44" t="n">
        <v>141.32913418</v>
      </c>
      <c r="J32" s="45" t="n">
        <v>235.4</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111.350728014</v>
      </c>
      <c r="E9" s="54" t="n">
        <v>120.1</v>
      </c>
    </row>
    <row r="10" ht="12.75" customHeight="1" s="406">
      <c r="A10" s="17" t="n">
        <v>0</v>
      </c>
      <c r="B10" s="55" t="inlineStr">
        <is>
          <t>Mehr als 300 Tsd. € bis einschließlich 1 Mio. €</t>
        </is>
      </c>
      <c r="C10" s="55" t="n"/>
      <c r="D10" s="44" t="n">
        <v>71.40800725199999</v>
      </c>
      <c r="E10" s="54" t="n">
        <v>33.9</v>
      </c>
    </row>
    <row r="11" ht="12.75" customHeight="1" s="406">
      <c r="A11" s="17" t="n"/>
      <c r="B11" s="55" t="inlineStr">
        <is>
          <t>Mehr als 1 Mio. € bis einschließlich 10 Mio. €</t>
        </is>
      </c>
      <c r="C11" s="55" t="n"/>
      <c r="D11" s="44" t="n">
        <v>1565.104057416</v>
      </c>
      <c r="E11" s="54" t="n">
        <v>306.5</v>
      </c>
    </row>
    <row r="12" ht="12.75" customHeight="1" s="406">
      <c r="A12" s="17" t="n">
        <v>0</v>
      </c>
      <c r="B12" s="55" t="inlineStr">
        <is>
          <t>Mehr als 10 Mio. €</t>
        </is>
      </c>
      <c r="C12" s="55" t="n"/>
      <c r="D12" s="44" t="n">
        <v>14310.413950496</v>
      </c>
      <c r="E12" s="54" t="n">
        <v>14542.4</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85.83279226000001</v>
      </c>
      <c r="E21" s="45" t="n">
        <v>113.2</v>
      </c>
    </row>
    <row r="22" ht="12.75" customHeight="1" s="406">
      <c r="A22" s="17" t="n">
        <v>1</v>
      </c>
      <c r="B22" s="55" t="inlineStr">
        <is>
          <t>Mehr als 10 Mio. € bis einschließlich 100 Mio. €</t>
        </is>
      </c>
      <c r="C22" s="55" t="n"/>
      <c r="D22" s="46" t="n">
        <v>267.87314804</v>
      </c>
      <c r="E22" s="57" t="n">
        <v>359.3</v>
      </c>
    </row>
    <row r="23" ht="12.75" customHeight="1" s="406">
      <c r="A23" s="17" t="n">
        <v>1</v>
      </c>
      <c r="B23" s="55" t="inlineStr">
        <is>
          <t>Mehr als 100 Mio. €</t>
        </is>
      </c>
      <c r="C23" s="60" t="n"/>
      <c r="D23" s="61" t="n">
        <v>760.69378218</v>
      </c>
      <c r="E23" s="62" t="n">
        <v>741.7</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10.526637892</v>
      </c>
      <c r="H16" s="84" t="n">
        <v>52.26984595600001</v>
      </c>
      <c r="I16" s="84" t="n">
        <v>1341.460149139</v>
      </c>
      <c r="J16" s="84" t="n">
        <v>0</v>
      </c>
      <c r="K16" s="84" t="n">
        <v>0.31632127</v>
      </c>
      <c r="L16" s="84">
        <f>SUM(M16:R16)</f>
        <v/>
      </c>
      <c r="M16" s="84" t="n">
        <v>4378.537066339</v>
      </c>
      <c r="N16" s="84" t="n">
        <v>2666.477370561</v>
      </c>
      <c r="O16" s="84" t="n">
        <v>2844.46396823</v>
      </c>
      <c r="P16" s="84" t="n">
        <v>4553.380970534</v>
      </c>
      <c r="Q16" s="84" t="n">
        <v>210.84441326</v>
      </c>
      <c r="R16" s="84" t="n">
        <v>0</v>
      </c>
      <c r="S16" s="85" t="n">
        <v>0.00198977</v>
      </c>
      <c r="T16" s="270" t="n">
        <v>0</v>
      </c>
    </row>
    <row r="17" ht="12.75" customHeight="1" s="406">
      <c r="C17" s="80" t="n"/>
      <c r="D17" s="258">
        <f>"Jahr "&amp;(AktJahr-1)</f>
        <v/>
      </c>
      <c r="E17" s="271">
        <f>F17+L17</f>
        <v/>
      </c>
      <c r="F17" s="86">
        <f>SUM(G17:K17)</f>
        <v/>
      </c>
      <c r="G17" s="86" t="n">
        <v>0</v>
      </c>
      <c r="H17" s="86" t="n">
        <v>83.90000000000002</v>
      </c>
      <c r="I17" s="86" t="n">
        <v>1119.9</v>
      </c>
      <c r="J17" s="86" t="n">
        <v>0</v>
      </c>
      <c r="K17" s="86" t="n">
        <v>0</v>
      </c>
      <c r="L17" s="86">
        <f>SUM(M17:R17)</f>
        <v/>
      </c>
      <c r="M17" s="86" t="n">
        <v>4425</v>
      </c>
      <c r="N17" s="86" t="n">
        <v>2816.7</v>
      </c>
      <c r="O17" s="86" t="n">
        <v>2266</v>
      </c>
      <c r="P17" s="86" t="n">
        <v>4132.6</v>
      </c>
      <c r="Q17" s="86" t="n">
        <v>158.8</v>
      </c>
      <c r="R17" s="86" t="n">
        <v>0</v>
      </c>
      <c r="S17" s="87" t="n">
        <v>0.2</v>
      </c>
      <c r="T17" s="272" t="n">
        <v>0.3</v>
      </c>
    </row>
    <row r="18" ht="12.75" customHeight="1" s="406">
      <c r="B18" s="13" t="inlineStr">
        <is>
          <t>DE</t>
        </is>
      </c>
      <c r="C18" s="82" t="inlineStr">
        <is>
          <t>Deutschland</t>
        </is>
      </c>
      <c r="D18" s="257">
        <f>$D$16</f>
        <v/>
      </c>
      <c r="E18" s="269">
        <f>F18+L18</f>
        <v/>
      </c>
      <c r="F18" s="84">
        <f>SUM(G18:K18)</f>
        <v/>
      </c>
      <c r="G18" s="84" t="n">
        <v>10.526637892</v>
      </c>
      <c r="H18" s="84" t="n">
        <v>52.26984595600001</v>
      </c>
      <c r="I18" s="84" t="n">
        <v>372.466776119</v>
      </c>
      <c r="J18" s="84" t="n">
        <v>0</v>
      </c>
      <c r="K18" s="84" t="n">
        <v>0.31632127</v>
      </c>
      <c r="L18" s="84">
        <f>SUM(M18:R18)</f>
        <v/>
      </c>
      <c r="M18" s="84" t="n">
        <v>164.5413930890001</v>
      </c>
      <c r="N18" s="84" t="n">
        <v>181.388416331</v>
      </c>
      <c r="O18" s="84" t="n">
        <v>320.82535196</v>
      </c>
      <c r="P18" s="84" t="n">
        <v>190.732067714</v>
      </c>
      <c r="Q18" s="84" t="n">
        <v>0</v>
      </c>
      <c r="R18" s="84" t="n">
        <v>0</v>
      </c>
      <c r="S18" s="85" t="n">
        <v>0.00198977</v>
      </c>
      <c r="T18" s="270" t="n">
        <v>0</v>
      </c>
    </row>
    <row r="19" ht="12.75" customHeight="1" s="406">
      <c r="C19" s="80" t="n"/>
      <c r="D19" s="258">
        <f>$D$17</f>
        <v/>
      </c>
      <c r="E19" s="271">
        <f>F19+L19</f>
        <v/>
      </c>
      <c r="F19" s="86">
        <f>SUM(G19:K19)</f>
        <v/>
      </c>
      <c r="G19" s="86" t="n">
        <v>0</v>
      </c>
      <c r="H19" s="86" t="n">
        <v>83.90000000000002</v>
      </c>
      <c r="I19" s="86" t="n">
        <v>384.1</v>
      </c>
      <c r="J19" s="86" t="n">
        <v>0</v>
      </c>
      <c r="K19" s="86" t="n">
        <v>0</v>
      </c>
      <c r="L19" s="86">
        <f>SUM(M19:R19)</f>
        <v/>
      </c>
      <c r="M19" s="86" t="n">
        <v>158.6</v>
      </c>
      <c r="N19" s="86" t="n">
        <v>319.2</v>
      </c>
      <c r="O19" s="86" t="n">
        <v>320.8000000000001</v>
      </c>
      <c r="P19" s="86" t="n">
        <v>248.6</v>
      </c>
      <c r="Q19" s="86" t="n">
        <v>0</v>
      </c>
      <c r="R19" s="86" t="n">
        <v>0</v>
      </c>
      <c r="S19" s="87" t="n">
        <v>0.2</v>
      </c>
      <c r="T19" s="272" t="n">
        <v>0.3</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157.7793894</v>
      </c>
      <c r="N20" s="84" t="n">
        <v>66.544</v>
      </c>
      <c r="O20" s="84" t="n">
        <v>9.99420014</v>
      </c>
      <c r="P20" s="84" t="n">
        <v>86.46894999999999</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87.2</v>
      </c>
      <c r="N21" s="86" t="n">
        <v>66.5</v>
      </c>
      <c r="O21" s="86" t="n">
        <v>10</v>
      </c>
      <c r="P21" s="86" t="n">
        <v>58</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195.37274839</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195.3</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18.7</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14.638</v>
      </c>
      <c r="J28" s="84" t="n">
        <v>0</v>
      </c>
      <c r="K28" s="84" t="n">
        <v>0</v>
      </c>
      <c r="L28" s="84">
        <f>SUM(M28:R28)</f>
        <v/>
      </c>
      <c r="M28" s="84" t="n">
        <v>75.94319999999999</v>
      </c>
      <c r="N28" s="84" t="n">
        <v>184.48496806</v>
      </c>
      <c r="O28" s="84" t="n">
        <v>35.279341</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14.6</v>
      </c>
      <c r="J29" s="86" t="n">
        <v>0</v>
      </c>
      <c r="K29" s="86" t="n">
        <v>0</v>
      </c>
      <c r="L29" s="86">
        <f>SUM(M29:R29)</f>
        <v/>
      </c>
      <c r="M29" s="86" t="n">
        <v>77.40000000000001</v>
      </c>
      <c r="N29" s="86" t="n">
        <v>184.7</v>
      </c>
      <c r="O29" s="86" t="n">
        <v>35.3</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14.823</v>
      </c>
      <c r="J30" s="84" t="n">
        <v>0</v>
      </c>
      <c r="K30" s="84" t="n">
        <v>0</v>
      </c>
      <c r="L30" s="84">
        <f>SUM(M30:R30)</f>
        <v/>
      </c>
      <c r="M30" s="84" t="n">
        <v>853.4520814199999</v>
      </c>
      <c r="N30" s="84" t="n">
        <v>159.7265324</v>
      </c>
      <c r="O30" s="84" t="n">
        <v>208.48795162</v>
      </c>
      <c r="P30" s="84" t="n">
        <v>337.76423438</v>
      </c>
      <c r="Q30" s="84" t="n">
        <v>194.59997148</v>
      </c>
      <c r="R30" s="84" t="n">
        <v>0</v>
      </c>
      <c r="S30" s="85" t="n">
        <v>0</v>
      </c>
      <c r="T30" s="270" t="n">
        <v>0</v>
      </c>
    </row>
    <row r="31" ht="12.75" customHeight="1" s="406">
      <c r="C31" s="80" t="n"/>
      <c r="D31" s="258">
        <f>$D$17</f>
        <v/>
      </c>
      <c r="E31" s="271">
        <f>F31+L31</f>
        <v/>
      </c>
      <c r="F31" s="86">
        <f>SUM(G31:K31)</f>
        <v/>
      </c>
      <c r="G31" s="86" t="n">
        <v>0</v>
      </c>
      <c r="H31" s="86" t="n">
        <v>0</v>
      </c>
      <c r="I31" s="86" t="n">
        <v>9.9</v>
      </c>
      <c r="J31" s="86" t="n">
        <v>0</v>
      </c>
      <c r="K31" s="86" t="n">
        <v>0</v>
      </c>
      <c r="L31" s="86">
        <f>SUM(M31:R31)</f>
        <v/>
      </c>
      <c r="M31" s="86" t="n">
        <v>878.3</v>
      </c>
      <c r="N31" s="86" t="n">
        <v>188.7</v>
      </c>
      <c r="O31" s="86" t="n">
        <v>178.1</v>
      </c>
      <c r="P31" s="86" t="n">
        <v>236.4</v>
      </c>
      <c r="Q31" s="86" t="n">
        <v>136.1</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549.7416884400001</v>
      </c>
      <c r="J34" s="84" t="n">
        <v>0</v>
      </c>
      <c r="K34" s="84" t="n">
        <v>0</v>
      </c>
      <c r="L34" s="84">
        <f>SUM(M34:R34)</f>
        <v/>
      </c>
      <c r="M34" s="84" t="n">
        <v>720.1610722300001</v>
      </c>
      <c r="N34" s="84" t="n">
        <v>163.04194594</v>
      </c>
      <c r="O34" s="84" t="n">
        <v>447.3998786</v>
      </c>
      <c r="P34" s="84" t="n">
        <v>1209.90117897</v>
      </c>
      <c r="Q34" s="84" t="n">
        <v>16.24444178</v>
      </c>
      <c r="R34" s="84" t="n">
        <v>0</v>
      </c>
      <c r="S34" s="85" t="n">
        <v>0</v>
      </c>
      <c r="T34" s="270" t="n">
        <v>0</v>
      </c>
    </row>
    <row r="35" ht="12.75" customHeight="1" s="406">
      <c r="C35" s="80" t="n"/>
      <c r="D35" s="258">
        <f>$D$17</f>
        <v/>
      </c>
      <c r="E35" s="271">
        <f>F35+L35</f>
        <v/>
      </c>
      <c r="F35" s="86">
        <f>SUM(G35:K35)</f>
        <v/>
      </c>
      <c r="G35" s="86" t="n">
        <v>0</v>
      </c>
      <c r="H35" s="86" t="n">
        <v>0</v>
      </c>
      <c r="I35" s="86" t="n">
        <v>311.3</v>
      </c>
      <c r="J35" s="86" t="n">
        <v>0</v>
      </c>
      <c r="K35" s="86" t="n">
        <v>0</v>
      </c>
      <c r="L35" s="86">
        <f>SUM(M35:R35)</f>
        <v/>
      </c>
      <c r="M35" s="86" t="n">
        <v>381.1</v>
      </c>
      <c r="N35" s="86" t="n">
        <v>244.9</v>
      </c>
      <c r="O35" s="86" t="n">
        <v>405.2</v>
      </c>
      <c r="P35" s="86" t="n">
        <v>940.9</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20.27</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20.3</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152.42579602</v>
      </c>
      <c r="N38" s="84" t="n">
        <v>366.90033496</v>
      </c>
      <c r="O38" s="84" t="n">
        <v>34.07999999</v>
      </c>
      <c r="P38" s="84" t="n">
        <v>48.32965034</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151.3</v>
      </c>
      <c r="N39" s="86" t="n">
        <v>375.7</v>
      </c>
      <c r="O39" s="86" t="n">
        <v>30.6</v>
      </c>
      <c r="P39" s="86" t="n">
        <v>60.7</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52.6458</v>
      </c>
      <c r="N46" s="84" t="n">
        <v>0</v>
      </c>
      <c r="O46" s="84" t="n">
        <v>0</v>
      </c>
      <c r="P46" s="84" t="n">
        <v>4.511963</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52.6</v>
      </c>
      <c r="N47" s="86" t="n">
        <v>0</v>
      </c>
      <c r="O47" s="86" t="n">
        <v>0</v>
      </c>
      <c r="P47" s="86" t="n">
        <v>4.5</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3.77928</v>
      </c>
      <c r="N50" s="84" t="n">
        <v>0</v>
      </c>
      <c r="O50" s="84" t="n">
        <v>391.05713837</v>
      </c>
      <c r="P50" s="84" t="n">
        <v>640.96909999</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3.8</v>
      </c>
      <c r="N51" s="86" t="n">
        <v>0</v>
      </c>
      <c r="O51" s="86" t="n">
        <v>148.2</v>
      </c>
      <c r="P51" s="86" t="n">
        <v>488.9</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119.6645</v>
      </c>
      <c r="O52" s="84" t="n">
        <v>7.97</v>
      </c>
      <c r="P52" s="84" t="n">
        <v>53.106</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119.7</v>
      </c>
      <c r="O53" s="86" t="n">
        <v>8</v>
      </c>
      <c r="P53" s="86" t="n">
        <v>14.7</v>
      </c>
      <c r="Q53" s="86" t="n">
        <v>22.7</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494.438508</v>
      </c>
      <c r="N54" s="84" t="n">
        <v>341.20936282</v>
      </c>
      <c r="O54" s="84" t="n">
        <v>759.26707692</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348.6</v>
      </c>
      <c r="N55" s="86" t="n">
        <v>154.2</v>
      </c>
      <c r="O55" s="86" t="n">
        <v>576.9</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249.62631858</v>
      </c>
      <c r="N60" s="84" t="n">
        <v>99.4008374</v>
      </c>
      <c r="O60" s="84" t="n">
        <v>127.29515549</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181.4</v>
      </c>
      <c r="N61" s="86" t="n">
        <v>102.8</v>
      </c>
      <c r="O61" s="86" t="n">
        <v>171.3</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143.100415</v>
      </c>
      <c r="J66" s="84" t="n">
        <v>0</v>
      </c>
      <c r="K66" s="84" t="n">
        <v>0</v>
      </c>
      <c r="L66" s="84">
        <f>SUM(M66:R66)</f>
        <v/>
      </c>
      <c r="M66" s="84" t="n">
        <v>4.046</v>
      </c>
      <c r="N66" s="84" t="n">
        <v>754.49799494</v>
      </c>
      <c r="O66" s="84" t="n">
        <v>231.346831</v>
      </c>
      <c r="P66" s="84" t="n">
        <v>152.816477</v>
      </c>
      <c r="Q66" s="84" t="n">
        <v>0</v>
      </c>
      <c r="R66" s="84" t="n">
        <v>0</v>
      </c>
      <c r="S66" s="85" t="n">
        <v>0</v>
      </c>
      <c r="T66" s="270" t="n">
        <v>0</v>
      </c>
    </row>
    <row r="67" ht="12.75" customHeight="1" s="406">
      <c r="C67" s="80" t="n"/>
      <c r="D67" s="258">
        <f>$D$17</f>
        <v/>
      </c>
      <c r="E67" s="271">
        <f>F67+L67</f>
        <v/>
      </c>
      <c r="F67" s="86">
        <f>SUM(G67:K67)</f>
        <v/>
      </c>
      <c r="G67" s="86" t="n">
        <v>0</v>
      </c>
      <c r="H67" s="86" t="n">
        <v>0</v>
      </c>
      <c r="I67" s="86" t="n">
        <v>51.6</v>
      </c>
      <c r="J67" s="86" t="n">
        <v>0</v>
      </c>
      <c r="K67" s="86" t="n">
        <v>0</v>
      </c>
      <c r="L67" s="86">
        <f>SUM(M67:R67)</f>
        <v/>
      </c>
      <c r="M67" s="86" t="n">
        <v>4</v>
      </c>
      <c r="N67" s="86" t="n">
        <v>689.5</v>
      </c>
      <c r="O67" s="86" t="n">
        <v>132.2</v>
      </c>
      <c r="P67" s="86" t="n">
        <v>91.59999999999999</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11.0975628</v>
      </c>
      <c r="J68" s="84" t="n">
        <v>0</v>
      </c>
      <c r="K68" s="84" t="n">
        <v>0</v>
      </c>
      <c r="L68" s="84">
        <f>SUM(M68:R68)</f>
        <v/>
      </c>
      <c r="M68" s="84" t="n">
        <v>0</v>
      </c>
      <c r="N68" s="84" t="n">
        <v>0</v>
      </c>
      <c r="O68" s="84" t="n">
        <v>198.6039232</v>
      </c>
      <c r="P68" s="84" t="n">
        <v>12.93168</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154</v>
      </c>
      <c r="P69" s="86" t="n">
        <v>10.2</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2.14217608</v>
      </c>
      <c r="N80" s="84" t="n">
        <v>0</v>
      </c>
      <c r="O80" s="84" t="n">
        <v>0</v>
      </c>
      <c r="P80" s="84" t="n">
        <v>141.8146756</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227.9</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392.56868366</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349.2</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130.89890497</v>
      </c>
      <c r="J86" s="84" t="n">
        <v>0</v>
      </c>
      <c r="K86" s="84" t="n">
        <v>0</v>
      </c>
      <c r="L86" s="84">
        <f>SUM(M86:R86)</f>
        <v/>
      </c>
      <c r="M86" s="84" t="n">
        <v>1447.55605152</v>
      </c>
      <c r="N86" s="84" t="n">
        <v>229.61847771</v>
      </c>
      <c r="O86" s="84" t="n">
        <v>37.58485173</v>
      </c>
      <c r="P86" s="84" t="n">
        <v>856.55583911</v>
      </c>
      <c r="Q86" s="84" t="n">
        <v>0</v>
      </c>
      <c r="R86" s="84" t="n">
        <v>0</v>
      </c>
      <c r="S86" s="85" t="n">
        <v>0</v>
      </c>
      <c r="T86" s="270" t="n">
        <v>0</v>
      </c>
    </row>
    <row r="87" ht="12.75" customHeight="1" s="406">
      <c r="C87" s="80" t="n"/>
      <c r="D87" s="258">
        <f>$D$17</f>
        <v/>
      </c>
      <c r="E87" s="271">
        <f>F87+L87</f>
        <v/>
      </c>
      <c r="F87" s="86">
        <f>SUM(G87:K87)</f>
        <v/>
      </c>
      <c r="G87" s="86" t="n">
        <v>0</v>
      </c>
      <c r="H87" s="86" t="n">
        <v>0</v>
      </c>
      <c r="I87" s="86" t="n">
        <v>87.3</v>
      </c>
      <c r="J87" s="86" t="n">
        <v>0</v>
      </c>
      <c r="K87" s="86" t="n">
        <v>0</v>
      </c>
      <c r="L87" s="86">
        <f>SUM(M87:R87)</f>
        <v/>
      </c>
      <c r="M87" s="86" t="n">
        <v>2100.7</v>
      </c>
      <c r="N87" s="86" t="n">
        <v>352.1</v>
      </c>
      <c r="O87" s="86" t="n">
        <v>50.5</v>
      </c>
      <c r="P87" s="86" t="n">
        <v>1045</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104.69380181</v>
      </c>
      <c r="J88" s="84" t="n">
        <v>0</v>
      </c>
      <c r="K88" s="84" t="n">
        <v>0</v>
      </c>
      <c r="L88" s="84">
        <f>SUM(M88:R88)</f>
        <v/>
      </c>
      <c r="M88" s="84" t="n">
        <v>0</v>
      </c>
      <c r="N88" s="84" t="n">
        <v>0</v>
      </c>
      <c r="O88" s="84" t="n">
        <v>35.27226821</v>
      </c>
      <c r="P88" s="84" t="n">
        <v>209.26772238</v>
      </c>
      <c r="Q88" s="84" t="n">
        <v>0</v>
      </c>
      <c r="R88" s="84" t="n">
        <v>0</v>
      </c>
      <c r="S88" s="85" t="n">
        <v>0</v>
      </c>
      <c r="T88" s="270" t="n">
        <v>0</v>
      </c>
    </row>
    <row r="89" ht="12.75" customHeight="1" s="406">
      <c r="C89" s="261" t="n"/>
      <c r="D89" s="262">
        <f>$D$17</f>
        <v/>
      </c>
      <c r="E89" s="273">
        <f>F89+L89</f>
        <v/>
      </c>
      <c r="F89" s="274">
        <f>SUM(G89:K89)</f>
        <v/>
      </c>
      <c r="G89" s="274" t="n">
        <v>0</v>
      </c>
      <c r="H89" s="274" t="n">
        <v>0</v>
      </c>
      <c r="I89" s="274" t="n">
        <v>261.1</v>
      </c>
      <c r="J89" s="274" t="n">
        <v>0</v>
      </c>
      <c r="K89" s="274" t="n">
        <v>0</v>
      </c>
      <c r="L89" s="274">
        <f>SUM(M89:R89)</f>
        <v/>
      </c>
      <c r="M89" s="274" t="n">
        <v>0</v>
      </c>
      <c r="N89" s="274" t="n">
        <v>0</v>
      </c>
      <c r="O89" s="274" t="n">
        <v>44.9</v>
      </c>
      <c r="P89" s="274" t="n">
        <v>140.4</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200</v>
      </c>
      <c r="H12" s="84" t="n">
        <v>673.69378218</v>
      </c>
      <c r="I12" s="84" t="n">
        <v>193.4856009</v>
      </c>
      <c r="J12" s="85" t="n">
        <v>16.35508387</v>
      </c>
      <c r="K12" s="121" t="n">
        <v>0.00670538</v>
      </c>
      <c r="L12" s="84" t="n">
        <v>20</v>
      </c>
      <c r="M12" s="84" t="n">
        <v>10.85855015</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200</v>
      </c>
      <c r="H13" s="126" t="n">
        <v>679.4</v>
      </c>
      <c r="I13" s="126" t="n">
        <v>217.3</v>
      </c>
      <c r="J13" s="127" t="n">
        <v>48.2</v>
      </c>
      <c r="K13" s="125" t="n">
        <v>50</v>
      </c>
      <c r="L13" s="126" t="n">
        <v>0.7</v>
      </c>
      <c r="M13" s="126" t="n">
        <v>18.6</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648.69378218</v>
      </c>
      <c r="I14" s="84" t="n">
        <v>173.4856009</v>
      </c>
      <c r="J14" s="85" t="n">
        <v>16.35508387</v>
      </c>
      <c r="K14" s="121" t="n">
        <v>0.00670538</v>
      </c>
      <c r="L14" s="84" t="n">
        <v>20</v>
      </c>
      <c r="M14" s="84" t="n">
        <v>10.85855015</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634.4</v>
      </c>
      <c r="I15" s="126" t="n">
        <v>197.3</v>
      </c>
      <c r="J15" s="127" t="n">
        <v>48.2</v>
      </c>
      <c r="K15" s="125" t="n">
        <v>0</v>
      </c>
      <c r="L15" s="126" t="n">
        <v>0.7</v>
      </c>
      <c r="M15" s="126" t="n">
        <v>18.6</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200</v>
      </c>
      <c r="H48" s="84" t="n">
        <v>25</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200</v>
      </c>
      <c r="H49" s="126" t="n">
        <v>25</v>
      </c>
      <c r="I49" s="126" t="n">
        <v>0</v>
      </c>
      <c r="J49" s="127" t="n">
        <v>0</v>
      </c>
      <c r="K49" s="125" t="n">
        <v>50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20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20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20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700.1</v>
      </c>
      <c r="F13" s="84" t="n">
        <v>0</v>
      </c>
      <c r="G13" s="84" t="n">
        <v>0</v>
      </c>
      <c r="H13" s="123" t="n">
        <v>111.9</v>
      </c>
      <c r="I13" s="84" t="n">
        <v>111.9</v>
      </c>
      <c r="J13" s="270" t="n">
        <v>588.2</v>
      </c>
    </row>
    <row r="14" ht="12.75" customHeight="1" s="406">
      <c r="B14" s="153" t="n"/>
      <c r="C14" s="55" t="n"/>
      <c r="D14" s="55">
        <f>"Jahr "&amp;(AktJahr-1)</f>
        <v/>
      </c>
      <c r="E14" s="337" t="n">
        <v>747</v>
      </c>
      <c r="F14" s="126" t="n">
        <v>0</v>
      </c>
      <c r="G14" s="126" t="n">
        <v>0</v>
      </c>
      <c r="H14" s="129" t="n">
        <v>37</v>
      </c>
      <c r="I14" s="126" t="n">
        <v>37</v>
      </c>
      <c r="J14" s="290" t="n">
        <v>710</v>
      </c>
    </row>
    <row r="15" ht="12.75" customHeight="1" s="406">
      <c r="B15" s="153" t="inlineStr">
        <is>
          <t>DE</t>
        </is>
      </c>
      <c r="C15" s="82" t="inlineStr">
        <is>
          <t>Deutschland</t>
        </is>
      </c>
      <c r="D15" s="83">
        <f>$D$13</f>
        <v/>
      </c>
      <c r="E15" s="269" t="n">
        <v>352.5</v>
      </c>
      <c r="F15" s="84" t="n">
        <v>0</v>
      </c>
      <c r="G15" s="84" t="n">
        <v>0</v>
      </c>
      <c r="H15" s="123" t="n">
        <v>21</v>
      </c>
      <c r="I15" s="84" t="n">
        <v>21</v>
      </c>
      <c r="J15" s="270" t="n">
        <v>331.5</v>
      </c>
    </row>
    <row r="16" ht="12.75" customHeight="1" s="406">
      <c r="B16" s="153" t="n"/>
      <c r="C16" s="55" t="n"/>
      <c r="D16" s="55">
        <f>$D$14</f>
        <v/>
      </c>
      <c r="E16" s="337" t="n">
        <v>523.5</v>
      </c>
      <c r="F16" s="126" t="n">
        <v>0</v>
      </c>
      <c r="G16" s="126" t="n">
        <v>0</v>
      </c>
      <c r="H16" s="129" t="n">
        <v>37</v>
      </c>
      <c r="I16" s="126" t="n">
        <v>37</v>
      </c>
      <c r="J16" s="290" t="n">
        <v>486.5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96.2</v>
      </c>
      <c r="F21" s="84" t="n">
        <v>0</v>
      </c>
      <c r="G21" s="84" t="n">
        <v>0</v>
      </c>
      <c r="H21" s="123" t="n">
        <v>21.5</v>
      </c>
      <c r="I21" s="84" t="n">
        <v>21.5</v>
      </c>
      <c r="J21" s="270" t="n">
        <v>74.7</v>
      </c>
    </row>
    <row r="22" ht="12.75" customHeight="1" s="406">
      <c r="B22" s="153" t="n"/>
      <c r="C22" s="55" t="n"/>
      <c r="D22" s="55">
        <f>$D$14</f>
        <v/>
      </c>
      <c r="E22" s="337" t="n">
        <v>35</v>
      </c>
      <c r="F22" s="126" t="n">
        <v>0</v>
      </c>
      <c r="G22" s="126" t="n">
        <v>0</v>
      </c>
      <c r="H22" s="129" t="n">
        <v>0</v>
      </c>
      <c r="I22" s="126" t="n">
        <v>0</v>
      </c>
      <c r="J22" s="290" t="n">
        <v>35</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18</v>
      </c>
      <c r="F28" s="126" t="n">
        <v>0</v>
      </c>
      <c r="G28" s="126" t="n">
        <v>0</v>
      </c>
      <c r="H28" s="129" t="n">
        <v>0</v>
      </c>
      <c r="I28" s="126" t="n">
        <v>0</v>
      </c>
      <c r="J28" s="290" t="n">
        <v>18</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119.4</v>
      </c>
      <c r="F49" s="84" t="n">
        <v>0</v>
      </c>
      <c r="G49" s="84" t="n">
        <v>0</v>
      </c>
      <c r="H49" s="123" t="n">
        <v>69.40000000000001</v>
      </c>
      <c r="I49" s="84" t="n">
        <v>69.40000000000001</v>
      </c>
      <c r="J49" s="270" t="n">
        <v>50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5</v>
      </c>
      <c r="F63" s="84" t="n">
        <v>0</v>
      </c>
      <c r="G63" s="84" t="n">
        <v>0</v>
      </c>
      <c r="H63" s="123" t="n">
        <v>0</v>
      </c>
      <c r="I63" s="84" t="n">
        <v>0</v>
      </c>
      <c r="J63" s="270" t="n">
        <v>5</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127</v>
      </c>
      <c r="F87" s="84" t="n">
        <v>0</v>
      </c>
      <c r="G87" s="84" t="n">
        <v>0</v>
      </c>
      <c r="H87" s="123" t="n">
        <v>0</v>
      </c>
      <c r="I87" s="84" t="n">
        <v>0</v>
      </c>
      <c r="J87" s="270" t="n">
        <v>127</v>
      </c>
    </row>
    <row r="88" ht="12.75" customHeight="1" s="406">
      <c r="B88" s="153" t="n"/>
      <c r="C88" s="55" t="n"/>
      <c r="D88" s="55">
        <f>$D$14</f>
        <v/>
      </c>
      <c r="E88" s="337" t="n">
        <v>170.5</v>
      </c>
      <c r="F88" s="126" t="n">
        <v>0</v>
      </c>
      <c r="G88" s="126" t="n">
        <v>0</v>
      </c>
      <c r="H88" s="129" t="n">
        <v>0</v>
      </c>
      <c r="I88" s="126" t="n">
        <v>0</v>
      </c>
      <c r="J88" s="290" t="n">
        <v>170.5</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